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<sst xmlns="http://schemas.openxmlformats.org/spreadsheetml/2006/main" count="1753" uniqueCount="548">
  <si>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</si>
  <si>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</si>
  <si>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</si>
  <si>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</si>
  <si>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</si>
  <si>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</si>
  <si>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</si>
  <si>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</si>
  <si>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</si>
  <si>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</si>
  <si>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</si>
  <si>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</si>
  <si>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</si>
  <si>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</si>
  <si>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</si>
  <si>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</si>
  <si>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</si>
  <si>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</si>
  <si>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</si>
  <si>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</si>
  <si>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</si>
  <si>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</si>
  <si>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</si>
  <si>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</si>
  <si>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</si>
  <si>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</si>
  <si>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</si>
  <si>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</si>
  <si>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</si>
  <si>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</si>
  <si>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51-15</t>
  </si>
  <si>
    <t>WWW.ITAGUI.GOV.CO</t>
  </si>
  <si>
    <t>contratacionitagui@gmail.com</t>
  </si>
  <si>
    <t>MISION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
VISION: 
“Itagüí en el 2015 será reconocida como una ciudad que recupera su institucionalidad y la confianza de los ciudadanos y las ciudadanas, garante e incluyente de los derechos de los diversos grupos poblacionales, con un territorio que fortalece sus potencialidades, convirtiéndose en una ciudad competitiva, ambientalmente sostenible, segura, amable y orgullo de todas y todos.”</t>
  </si>
  <si>
    <t>El Municipio de Itagüí adopta el Plan de Desarrollo 2012-2015 "Unidos Hacemos el Cambio" como instrumento de planificación participativa y concertada, el cual contempla a corto y mediano plazo la gestión del territorio. 
Cuenta con 4 líneas estrategicas: "Fortalecimiento Institucional, estrategia de servicio con calidad"; "Itagüí, una agenda social para la vida"; "Itagúí competitiva, una ciudad para invertir"; "Itagüí, territorio moderno, amable y sostenible".
Este plan sera acogido por la administracion "itagui avanza con equidad para todos"  hasta tanto se realice y se apruebe el nuevo Plan de Desarrollo</t>
  </si>
  <si>
    <t>44100000, 44110000, 14110000, 44120000, 44103105, 44103103; 81112306, 81101707, 72150465, 72150466</t>
  </si>
  <si>
    <t>Primer Trimestre</t>
  </si>
  <si>
    <t>5 meses</t>
  </si>
  <si>
    <t>subasta inversa</t>
  </si>
  <si>
    <t>sgp</t>
  </si>
  <si>
    <t>NA</t>
  </si>
  <si>
    <t>Aunar esfuerzos para reallzar en conjunto con el municipio de itagül la implementación del plan digital teso en las 24 instituciones educativas publlcas, de acuerdo con el plan definido para el año 2016</t>
  </si>
  <si>
    <t>10 meses</t>
  </si>
  <si>
    <t>Contratación directa</t>
  </si>
  <si>
    <t>Recursos propios</t>
  </si>
  <si>
    <t>Jairo Madrid Gil
Director de Núcleo
cel: 3104356832, madridgiljairo@gmail.com</t>
  </si>
  <si>
    <t>6 meses</t>
  </si>
  <si>
    <t xml:space="preserve">Suministro de Sistema de Informacion de lasI.E. : Prestacion de servicios para el uso de la plataforma informatica para el almacenamiento y administracion de la informacion de las IE oficiales del Municipio de Itagüí </t>
  </si>
  <si>
    <t>11 meses</t>
  </si>
  <si>
    <t>Wilson Hernnado Alvarez Toro
Profesional universitario
clr. 3165269296.  wihealto@gmail.com</t>
  </si>
  <si>
    <t xml:space="preserve">Servicios de estrategias de Convivencia escolar, incluye asistencia técnica, formación, movilización social, gestión intersectorial y evaluación y monitoreo </t>
  </si>
  <si>
    <t>9 meses</t>
  </si>
  <si>
    <t>Servicio de Capacitación a Docentes y Directivos Docentes</t>
  </si>
  <si>
    <t>Directa</t>
  </si>
  <si>
    <t>Recursos Propios</t>
  </si>
  <si>
    <t>Jader Andres Cano Garcia
Profesional universitario
cel 3007905294
jacg8472@yahoo.com</t>
  </si>
  <si>
    <t>Prestación de servicios para el fortalecimiento institucional de la Secretaría de Educación en las 24 I.E. oficiales mediante la aplicación de estrategias que permitan la permanencia de los estudiantes en las aulas de clase</t>
  </si>
  <si>
    <t>2 meses</t>
  </si>
  <si>
    <t>Licitación Pública</t>
  </si>
  <si>
    <t>Nelson Mauricio Moreno López
Profesional Universitario
cel 3137977401
mamoreno79@yahoo.com</t>
  </si>
  <si>
    <t>Prestación de servicios para la formación en PRE-ICFES, preuniversitario. Suministro de pines para ingreso a la Universidad</t>
  </si>
  <si>
    <t>Aunar esfuerzo para desarrollar en conjunto la capacitacion de los estudiantes de media de las I.E. oficiales en el ciclo técnico en animación para la web; desarrollo de sofware y profundización de una segunda lengua..</t>
  </si>
  <si>
    <t>Juan Sebastían Ramos Ramos                                                             Líder de Programa
cel 3185779423
ramos.sebastian89@gmail.com</t>
  </si>
  <si>
    <t xml:space="preserve">Suministros para la estrategia de prensa escuela plan lector:  aunar esfuerzos para fortalecer los procesos de comunicacion y educacion de las instituciones educativas oficiales a traves de la estrategia educar mientras se informa </t>
  </si>
  <si>
    <t>SGP</t>
  </si>
  <si>
    <t>Luz Ángela González Morales
Profesional Universitario
cel: 3007851245,luza1031@hotmail.com</t>
  </si>
  <si>
    <r>
      <t>Prestar servicios profesionales para realizar procesos de afiliación al icontec, de seguimiento, renovación de certificaciones del sistema de gestión de calidad en instituciones educativas oficiales y la Secretaría de Educación del municipio de itagü ( con los requisitos de la norma técnica colombiana iso 9001:2008)</t>
    </r>
    <r>
      <rPr>
        <sz val="10"/>
        <color indexed="10"/>
        <rFont val="Arial"/>
        <family val="2"/>
      </rPr>
      <t xml:space="preserve"> </t>
    </r>
  </si>
  <si>
    <r>
      <t>Prestacion de servicios por apoyo a la gestion para el acompañamiento en la sostenibilldad del sistema de gestión de calidad de la secretaria de educación, acompañamiento en la gestión documental de la secretaria de educación e instituciones educativas, prestación de asistencia técnica en el sistema sigce en las instituciones educativas oficiales del municipio, manejo de la información estadistica suministrada por la secretaria de educación.</t>
    </r>
    <r>
      <rPr>
        <sz val="10"/>
        <color indexed="10"/>
        <rFont val="Arial"/>
        <family val="2"/>
      </rPr>
      <t xml:space="preserve"> </t>
    </r>
  </si>
  <si>
    <t>Recursos Propios y SGP</t>
  </si>
  <si>
    <t>Rocío A. Aguilera González
Profesional Universitario
cel: 3186864907,educacion.planea@gmail.com</t>
  </si>
  <si>
    <r>
      <t xml:space="preserve">Prestación de servicios profesionales para proveer el servicio de 10 intérpretes de lengua de señas colombianas (l.s.c.), tres (3) modelos l1ngüisticos, una tiflóloga y un docente de lengua castellana bilingüe para los programas educativos de la secretaria de educación del municipio de itagüi que involucren personas sordas en la i.e. juan n. cadavid y con discapacidad visual en las i.e. oficiales  del municipio de itagüi </t>
    </r>
  </si>
  <si>
    <t>Contratacion Directa</t>
  </si>
  <si>
    <t>Héctor Dario Bedoya Gaviria
Subecretario de Cobertura
cel 3165269972, hbedoyaster@gmail.com</t>
  </si>
  <si>
    <r>
      <t>Prestación de servicios de apoyo a la gestión para realizar el seguimiento al sistema de matricula simat, durante el año 2016 y apoyo al proceso de inscripción de alumnos nuevos para el año  2017.</t>
    </r>
    <r>
      <rPr>
        <sz val="10"/>
        <color indexed="10"/>
        <rFont val="Arial"/>
        <family val="2"/>
      </rPr>
      <t xml:space="preserve"> </t>
    </r>
  </si>
  <si>
    <t>Prestación de servicios Profesionales</t>
  </si>
  <si>
    <t xml:space="preserve">Prestación de servicios profesionales para la implementación de la fase 4 del proyecto transformando la educación (sistema de educación relacional de itagüí - seri) en cuatro (4) instituciones educativas oficiales. </t>
  </si>
  <si>
    <t xml:space="preserve">Prestacion de servicios profesionales para la atencion psicopedagógica de la población con discapacidad y/o con capacidades o con talentos excepcionales de las 24 instituciones educativas oficiales del municipio de itagüi, reportados en la matricula del año 2016; brindando una educación pertinente a través de apoyos psicopedagógicos de acuerdo a las necesidades particulares de los estudiantes en el municipio de itagüi </t>
  </si>
  <si>
    <t xml:space="preserve">Aunar esfuerzos para desarrollar el proyecto de cobertura educativa, educación para todos y todas, atendiendo a 73 estudiantes con discapacidad cognitiva permanente, no integrable al sistema educativo oficial, en el programa de educación básica especial en sus instalaciones </t>
  </si>
  <si>
    <t xml:space="preserve">Recursos Propios </t>
  </si>
  <si>
    <t>Prestar servicios de conectividad e internet para las 38 sedes de las 24 instituciones educativas oficiales del municipio de itagui y un multipunto de internet centralizado</t>
  </si>
  <si>
    <t>86141704   81111706</t>
  </si>
  <si>
    <r>
      <t>Prestacion de servicios para la recepcion , manejo de información y el servicio bibliotecario de las instituciones
educativas oficiales del municipio de itagui</t>
    </r>
    <r>
      <rPr>
        <sz val="10"/>
        <color indexed="10"/>
        <rFont val="Arial"/>
        <family val="2"/>
      </rPr>
      <t xml:space="preserve"> </t>
    </r>
  </si>
  <si>
    <t>Blanca Liria Ortiz Vasco
Subsecretaría de Recursos Educativos
cel. 3137105016, blancaliriamortizv@hotmail.com, blancoortizvasco24@gmail.com</t>
  </si>
  <si>
    <t>Prestacion de servicios profesionales para el acompañamiento al fortalecimiento de capacidades pedagógicas en las 24 instituciones educativas en el municipio de itagüí en elaño 2016,</t>
  </si>
  <si>
    <t xml:space="preserve">Aunar esfuerzos para la atencion integral a niños y niñas, adolescentes y población adulta en situación de discapacidad en la modalidad de seminternado. </t>
  </si>
  <si>
    <t>Prestación de servicios profesionales para el acompañamiento al fortalecimiento a la escuela de padres de familia de las instituciones educativas oficiales del municipio de itagüi para la divulgación de las politicas, planes y proyectos de la secretaria de educación.</t>
  </si>
  <si>
    <t>Nelson Mauricio Moreno López
Profesional Universitario 
cel. 3137977401, mamoreno79@yahoo.com</t>
  </si>
  <si>
    <t xml:space="preserve">Adquisición de equipos tecnológicos de cómputo, licencias de office y equipos electrónicos para el municipio de itagui </t>
  </si>
  <si>
    <t xml:space="preserve">Aunar esfuerzos para la implementación del plan nacional de infraestructura educativa del Ministerio de Educación Nacional - Jornada Única- </t>
  </si>
  <si>
    <t>12 meses</t>
  </si>
  <si>
    <t>Prestación de servicios para la celebración mes del niño</t>
  </si>
  <si>
    <t>Segundo Trimestre</t>
  </si>
  <si>
    <t>Prestación de servicios para la formacion en segunda lengua -bilinguismo-</t>
  </si>
  <si>
    <t>8 meses</t>
  </si>
  <si>
    <t>4 meses</t>
  </si>
  <si>
    <t>Dotación de mobiliario escolar  para establecimientos educativos oficiales en el Municipio de Itagüí.</t>
  </si>
  <si>
    <t>Apoyar profesionalmente, administrativamente y/ó técnicamente   la gestión de la Secretaría de Deportes y Recreación del Municipio de  Itagüí, con base en los programas, proyectos y actividades planteados en su PLAN ESTRATEGICO 2006-2016, definidos en tres áreas misionales: Desarrollo Deportivo, Educación Física  Extraescolar  y Ocio, Tiempo Libre y Recreación y  dos programas de apoyo estratégico que son área de comunicaciones y administración de escenarios deportivos</t>
  </si>
  <si>
    <t xml:space="preserve">Directa </t>
  </si>
  <si>
    <t>Recursos Propios
S.G.P Libre Inversión
S.G.P P.G Deportes</t>
  </si>
  <si>
    <t>NO</t>
  </si>
  <si>
    <t>N.A</t>
  </si>
  <si>
    <t>Primer trimestre</t>
  </si>
  <si>
    <t xml:space="preserve">12 meses </t>
  </si>
  <si>
    <t xml:space="preserve">Directa  </t>
  </si>
  <si>
    <t>PRESTACION DE SERVICIOS PROFESIONALES PARA EL
PROGRAMA DE CAPACITACION E INVESTIGACION EN
DEPORTE.</t>
  </si>
  <si>
    <t xml:space="preserve">IMPLEMENTACION DEPORTIVA Y UNIFORMES </t>
  </si>
  <si>
    <t>mantenimiento a escenarios deportivos y recreativos de municipio de itagui</t>
  </si>
  <si>
    <t xml:space="preserve">Dotacion equipos de  oficinas Secretaría de Deportes </t>
  </si>
  <si>
    <t>3 meses</t>
  </si>
  <si>
    <t>Suministro de insumos quimicos para el mantenimiento y tratamiento de las  aguas en los escenarios deportivos y recreativos del municipio de Itagüí)</t>
  </si>
  <si>
    <t>ADICION CONTRATO SH-056-2015 CONSULTORÍA  PARA  DESARROLLAR LAS ACTIVIDADES DE ASESORÍA, DIAGNOSTICO, IMPLEMENTACIÓN  DE PROCESO Y PROCEDIMIENTOS APOYO Y ACOMPAÑAMIENTO EN LOS PROCESOS DE CONTABILIDAD; PRESUPUESTO, PRESTACIONAL Y PENSIONAL Y GESTIÓN TRIBUTARIA EN EL MUNICIPIO DE ITAGÜÍ</t>
  </si>
  <si>
    <t>1 Mes</t>
  </si>
  <si>
    <t>Concurso de méritos</t>
  </si>
  <si>
    <t>N/A</t>
  </si>
  <si>
    <t>LILIANA EUGENIA ZAPATA JARAMILLO
Secretaria de Hacienda
3737676 ext. 1363
liliana.zapataui.go.co</t>
  </si>
  <si>
    <t xml:space="preserve">ADICION CONTRATO SH-002-2015 PRESTACION DE SERVICIOS PROFESIONALES PARA LA ACTUALIZACION SOPORTE, MANTENIMIENTO Y DESARROLLO DEL SISTEMA DE INFORMACIÓN " DINÁMICA GERENCIAL ALCALDÍAS". </t>
  </si>
  <si>
    <t>JORGE LEON GUARIN OSPINA
Asesor Oficina Sistema e informática
2773622
jorge.guarin@itagui.gov.co</t>
  </si>
  <si>
    <t xml:space="preserve">CONSULTORíA PARA DESARROLLAR LAS ACTIVIDADES DE ASESORíA, DIAGNOSTICO. IMPLEMENTACiÓN DE PROCESO Y PROCEDIMIENTOS APOYO Y ACOMPAÑAMIENTO EN LOS PROCESOS DE CONTABILIDAD; PRESUPUESTO, PRESTACIONAL Y PENSIONAL Y GESTiÓN TRIBUTARIA EN EL MUNICIPIO DE ITAGÜí, </t>
  </si>
  <si>
    <t>9 Meses</t>
  </si>
  <si>
    <t xml:space="preserve">PRESTACIÓN DE SERVICIOS PROFESIONALES PARA LA ACTUALIZACIÓN, SOPORTE, MANTENIMIENTO Y DESARROLLO DEL SISTEMA DE INFORMACIÓN " DINÁMICA GERENCIAL ALCALDÍAS". </t>
  </si>
  <si>
    <t>11 Meses</t>
  </si>
  <si>
    <t xml:space="preserve">PRESTACIÓN DE LOS SERVICIOS PROFESIONALES DE CALIFICACIÓN DEL RIESGO CREDITICIO DE LA CAPACIDAD DE PAGO DE CORTO Y LARGO PLAZO DEL MUNICIPIO DE ITAGUÜÍ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 </t>
  </si>
  <si>
    <t>Contratación Directa</t>
  </si>
  <si>
    <t>CENEIDA MARIA RESTREPO BERMUDEZ
Subsecretaria de Presupuesto
3737676 ext 1532
ceneida.restrepo@itagui.gov.co</t>
  </si>
  <si>
    <t>ADQUISICIÓN DE DOS (2) CERTIFICADOS DIGITALES SEGUROS SSL, TRES (3) FIRMAS DIGITALES .</t>
  </si>
  <si>
    <t>12 Meses</t>
  </si>
  <si>
    <t>PRESTACIÓN DE SERVICIOS PROFESIONALES EN LA DEFENSA DE LOS PROCESOS INICIADOS CONTRA LAS ACTUACIONES ADMINISTRATIVAS TRIBUTARIAS  Y ASESORÍA FISCAL A LA ADMINISTRACIÓN TRIBUTARIA MUNICIPAL.</t>
  </si>
  <si>
    <t>PRESTACION DE SERVICIO PARA LA ORGANIZACIÓN TRANSFERENCIA Y DISPOSICION FINAL DEL ARCHIVO DE LA SUBSECRETARIA DE GESTION DE RENTAS DEL MUNICIPIO DE ITAGUI</t>
  </si>
  <si>
    <t>Selección Abreviada</t>
  </si>
  <si>
    <t>ACTUALIZACION CATASTRAL PERMANENTE URBANA DEL MUNICIPO DE ITAGUI</t>
  </si>
  <si>
    <t>CONSULTORIA</t>
  </si>
  <si>
    <t>IMPRESIÓN Y COPIADO BAJO LA MODALIDAD DE OUTSOURCING PARA ATENDER LAS NECESIDADES PROPIAS DE LA SECRETARIA DE HACIENDA</t>
  </si>
  <si>
    <t>"IMPRESiÓN Y COPIADO BAJO LA MODALIDAD DE OUTSOURCING PARA ATENDER LAS NECESIDADES PROPIAS DE LAS DIFERENTES SECRETARIAS DE LA ADMINISTRACION MUNICIPAL".</t>
  </si>
  <si>
    <t>segundo trimestre</t>
  </si>
  <si>
    <t xml:space="preserve">SERVICIO DE PRODUCCIÓN DE MATERIAL LITOGRÁFICO DE IMPRESIÓN Y DIAGRAMACIÓN DE PIEZAS PUBLICITARIAS </t>
  </si>
  <si>
    <t>8 Meses</t>
  </si>
  <si>
    <t>MINIMA CUANTIA</t>
  </si>
  <si>
    <t>Atención integral de animales domésticos en situación de calle</t>
  </si>
  <si>
    <t>DR. CARLOS ANDRÉS MIELES TAMAYO                Secretario de Medio Ambiente                                 Teléfono: 373 76 76 Ext 1482 carlos.mieles@itagui.gov.co</t>
  </si>
  <si>
    <t>93141702-60110000-77101604-77101700-93141702</t>
  </si>
  <si>
    <t>Mínima cuantía</t>
  </si>
  <si>
    <t>78181507, 78181508, 72154502, 72154501; 78181500</t>
  </si>
  <si>
    <t>Productos de uso final - Publicaciones impresas, publicaciones electronicas y accesorios  - Material electrónico de referencia - Publicaciones electronicas (SUSCRIPCION DE LAS PUBLICACIONES PARA CONSULTA MULTIUSUARIO EN LA RED DE LA ENTIDAD A TRAVÉS DE IP)</t>
  </si>
  <si>
    <t>PRESTACIÓN  DEL SERVICIO DE MENSAJERÍA EXPRESA Y COURIER EN MOTO (IN HOUSE) PARA LA DISTRIBUCIÓN Y ENTREGA DE LOS ENVÍOS DE TODAS LAS DEPENDENCIAS DE LA ADMINISTRACIÓN MUNICIPAL DE ITAGÜÍ</t>
  </si>
  <si>
    <t>enero</t>
  </si>
  <si>
    <t>no</t>
  </si>
  <si>
    <t>Luis Javier Posada Henao, Profesional Especializado gestion Documental, ext 1238, javier.posada@itagui.gov.co</t>
  </si>
  <si>
    <t>Febrero</t>
  </si>
  <si>
    <t>PRESTACIÓN DE SERVICIOS DE ASESORÍA EN EL SOPORTE AL SOFTWARE DE PQRS Y EL SITIO WEB INSTITUCIONAL.</t>
  </si>
  <si>
    <t xml:space="preserve">Gonzalo Escobar Florez, Secretario General,ext.1582, gonzalo.escobar@itagui.gov.co </t>
  </si>
  <si>
    <t>PRESTACIÓN DE SERVICIOS PROFESIONALES DE REPRESENTACIÓN  JUDICIAL EN ASPECTOS PUNTUALES Y ESPECIALES DE LA SECRETARIA  JURIDICA DEL MUNICIPIO DE ITAGUI</t>
  </si>
  <si>
    <t>Prestación de servicios profesionales en apoyo técnico al proceso de adquisiciones del municipio de Itagüí y en la supervisión de contratos</t>
  </si>
  <si>
    <t>Licitacion Publica</t>
  </si>
  <si>
    <t>ADICION EN TIEMPO Y VALOR AL CONTRATO SI 104 DE 2015 CUYO OBJETO ES 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</si>
  <si>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5 MESES</t>
  </si>
  <si>
    <t>CONCURSO DE MERITOS</t>
  </si>
  <si>
    <t>PROPIOS</t>
  </si>
  <si>
    <t>JOSE FERNANDO ESCOBAR ESTRADA                                 Secretario de Infraestructura</t>
  </si>
  <si>
    <t>ADICION EN TIEMPO Y VALOR AL CONTRATO SI 188 DE 2015 CUYO OBJETO ES INTERVENTORÍA TÉCNICA, ADMINISTRATIVA Y FINANCIERA PARA EL ACOMPAÑAMIENTO A LA SECRETARÍA DE INFRAESTRUCTURA EN LO RELACIONADO CON LA ADMINISTRACIÓN, OPERACIÓN Y MANTENIMIENTO (AOM) DEL ALUMBRADO PÚBLICO OPERADO POR LAS EMPRESAS PÚBLICAS DE MEDELLÍN EN JURISDICCIÓN DEL MUNICIPIO DE ITAGÜÍ.</t>
  </si>
  <si>
    <t xml:space="preserve">95 DIAS </t>
  </si>
  <si>
    <t>ADICION EN TIEMPO Y VALOR AL CONTRATO SI 304 2013 CUYO OBJETO ESINTERVENTORÍA TÉCNICA, ADMINISTRATIVA, FINANCIERA Y AMBIENTAL PARA LAS ADECUACIONES URBANÍSTICAS, PAISAJÍSTICAS E HIDRÁULICAS DEL PARQUE ARTISTA, REMODELACIÓN Y ADECUACIÓN DEL PARQUE DE LAS CHIMENEAS COMUNA 4 Y OTRAS OBRAS DE URBANISMO EN EL MUNICIPIO DE ITAGÜÍ</t>
  </si>
  <si>
    <t>3,5 MESES</t>
  </si>
  <si>
    <t>ADICION EN TIEMPO Y VALOR AL CONTRATO SI 009 DE 2013 CUYO OBJETO ES INTERVENTORIA TECNICA, ADMINISTRATIVA, FINANCIERA Y AMBIENTAL PARA LA REMODELACION DEL PARQUE PRINCIPAL Y OBRAS DE CONSTRUCCION PARA LA UNION DE LOS PARQUES OBRERO BRASIL Y REMODELACION DEL PARQUE SIMON BOLIVAR.</t>
  </si>
  <si>
    <t>8 MESES</t>
  </si>
  <si>
    <t>721411 721412</t>
  </si>
  <si>
    <t>CONSTRUCCIÓN DE OBRAS HIDRAÚLICAS Y OBRAS COMPLEMENTARIAS EN LAS QUEBRADAS, ZANJÓN DEL ALTO, PELADEROS Y PRIMERA ETAPA DEL SESTEADERO PARA LA MITIGACIÓN Y PREVENCIÓN DEL RIESGO, EN EL MUNICIPIO DE ITAGÜÍ</t>
  </si>
  <si>
    <t>LICITACION PUBLICA</t>
  </si>
  <si>
    <t>NACION</t>
  </si>
  <si>
    <t>CONSTRUCCIÓN DEL CENTRO INTEGRAL PARQUE DE LAS LUCES EN EL MUNICIPIO DE ITAGÜÍ</t>
  </si>
  <si>
    <t>18 MESES</t>
  </si>
  <si>
    <t>SI</t>
  </si>
  <si>
    <t>811015,  811017</t>
  </si>
  <si>
    <t>MANTENIMIENTO PREVENTIVO Y CORRECTIVO  PARA LOS ASCENSORES DE LOS EDIFICIOS ADMINISTRATIVOS DE LA ALCALDIA DEL MUNICIPIO DE ITAGUI</t>
  </si>
  <si>
    <t>MANTENIMIENTO PREVENTIVOY CORRECTIVO  PARA LOS AIRES ACONDICIONADOS DE LOS EDIFICIOS ADMINISTRATIVOS DE LA ALCALDIA DEL MUNICIPIO DE ITAGUI</t>
  </si>
  <si>
    <t>MANTENIMIENTO A LAS INSTALACIONES LOCATIVAS DE LOS EDIFICIOS  ADMINISTRATIVOS DE LA ALCALDIA DEL MUNICIPIO DE ITAGUI</t>
  </si>
  <si>
    <t>EXPANSIÓN VEGETATIVA DEL SISTEMA DE ALUMBRADO PÚBLICO DEL MUNICIPIO DE ITAGÜÍ, QUE INCLUYE LAS ACTIVIDADES DE REPOSICIÓN Y MANTENIMIENTO</t>
  </si>
  <si>
    <t>INTERVENTORÍA TÉCNICA, ADMINISTRATIVA Y FINANCIERA AL CONTRATO DE EXPANSIÓN VEGETATIVA DEL SISTEMA DE ALUMBRADO PÚBLICO DEL MUNICIPIO DE ITAGÜÍ QUE INCLUYE LAS ACTIVIDADES DE REPOSICIÓN Y MANTENIMIENTO</t>
  </si>
  <si>
    <t>CONSTRUCCIÓN PARA ADECUACION, AMPLIACIÓN Y REPOSICIÓN DE  INSTITUCIÓNES  EDUCATIVAS  EN EL MUNICIPIO DE ITAGÜÍ</t>
  </si>
  <si>
    <t>INTERVENTORÍA TÉCNICA, ADMINISTRATIVA Y FINANCIERA AL CONTRATO DE CONSTRUCCIÓN PARA LA ADECUACION, AMPLIACIÓN Y REPOSICIÓN DE  INSTITUCIÓNES  EDUCATIVAS  EN EL MUNICIPIO DE ITAGÜÍ</t>
  </si>
  <si>
    <t>CONSULTORÍA PARA EL FORTALECIMIENTO DEL SERVICIO DE LAS REDES DE ACUEDUCTO EXISTENTES EN LAS ZONAS RURALES Y PERIURBANAS</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</si>
  <si>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</si>
  <si>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</si>
  <si>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MANTENIMIENTO PREVENTIVO Y CORRECTIVO DE LA INFRAESTRUCTURA Y EQUIPOS ESPECIALIZADOS PARA EL FUNCIONAMIENTO DEL COMPLEJO DEPORTIVO Y RECREATIVO DITAIRES  DEL MUNICIPIO DE ITAGUI.</t>
  </si>
  <si>
    <t>SUMINISTRO, INSTALACION Y ADECUACION DE LAS REDES ELECTRICAS, VOZ Y DATO PARA EL SEGUNDO PISO DE LA ALCALDIA MUNICIPAL</t>
  </si>
  <si>
    <t>CONSTRUCCION Y MANTENIMIENTO DE ANDENES Y MUROS DE CONTENCION EN EL AREA RUAL Y URBANA DEL MUNICIPIO DE ITAGUI</t>
  </si>
  <si>
    <t>CONSTRUCCIÓN DE OBRAS HIDRAÚLICAS Y OBRAS  COMPLEMENTARIAS                                            EN LAS QUEBRADAS, DEL MUNICIPIO DE ITAGÜÍ</t>
  </si>
  <si>
    <t>INTERVENTORIA TECNICA, ADMINISTRATIVA, FINANCIERA Y AMBIENTAL PARA LA CONSTRUCCIÓN DE OBRAS HIDRAÚLICAS Y OBRAS  COMPLEMENTARIAS                                            EN LAS QUEBRADAS, DEL MUNICIPIO DE ITAGÜÍ</t>
  </si>
  <si>
    <t>MANTENIMIENTO DE EQUIPAMIENTOS Y ZONAS DE RECREACION EN EL MUNICIPIO DE ITAGUI</t>
  </si>
  <si>
    <t>COMPRAVENTA DE MATERIALES PARA OBRA CIVIL, ELECTRICOS Y DE LA CONSTRUCCIÓN EN GENERAL, PARA MANTENIMIENTO Y ADECUACIÓN DEL SEGUNDO PISO DEL C.A.M.I</t>
  </si>
  <si>
    <t>CONSTRUCCION PARQUES Y GIMNASIOS AL AIRE LIBRE EN EL MUNICIPIO DE ITAGUI</t>
  </si>
  <si>
    <t>INTERVENTORIA DE AOM  ( Administración, operación, mantenimiento) DEL ALUMBRADO PUBLICO EN EL MUNICIPIO DE ITAGUI.</t>
  </si>
  <si>
    <t>PRESTACIÓN DE SERVICIOS PROFESIONALES EN EL ACOMPAÑAMIENTO DE LOS PROCESOS DE LOS SERVICIOS PÚBLICOS DOMICILIARIOS RECEPCIONADOS  EN LA SECRETARÍA DE INFRAESTRUCTURA DEL MUNICIPIO DE ITAGÜÍ</t>
  </si>
  <si>
    <t>DISEÑO DE LAS REDES DE ACUEDUCTO Y ALCANTARILLADO EN ALGUNAS ZONAS URBANAS Y RURALES DEL MUNICIPIO DE ITAGÜÍ</t>
  </si>
  <si>
    <t>ADQUISICION DE LOS UMBUEBLES Y MEJORAS PARA LA EJECUCION DE PROYECTOS EN EL MUNICIPIO DE ITAGUI</t>
  </si>
  <si>
    <t>PRESTACIÓN DE SERVICIOS PROFESIONALES PARA ACOMPAÑAR LOS PROCESOS DE REVISION DE LOS DISEÑOS  EN EL AREA DE ACUEDUCTO Y ALCANTARILLADO EN LA SECRETARÍA DE INFRAESTRUCTURA</t>
  </si>
  <si>
    <t>SEÑALIZACION Y OBRAS DE SEGURIDAD VIAL COMPLEMENTARIAS PARA LA MALLA VIAL DEL MUNICIPIO DE ITAGUI</t>
  </si>
  <si>
    <t>MEJORAMIENTO Y ADECUACION DE LA RED SEMAFORICA DEL MUNICIPIO DE ITAGUI</t>
  </si>
  <si>
    <t>MANTENIMIENTO, REHABILITACION, APERTURA Y CONSTRUCCION DE LA MALLA VIAL DEL MUNICIPIO DE ITAGUI</t>
  </si>
  <si>
    <t xml:space="preserve">ARRENDAMIENTO DE UN INMUEBLE QUE CUMPIA LAS FUNCIONES DE
PARQUEADERO, PARA USO DE LOS VEHICULOS ASIGNADOS A LA ESTACION DE POLIDA ITAGUI
</t>
  </si>
  <si>
    <t>Primer Semestre</t>
  </si>
  <si>
    <t>JUAN CARLOS ZAPATA PIMIENTA SECRETARIO DE GOBIERNO- 3157238374-oficjuridicojuanz@yahoo.es</t>
  </si>
  <si>
    <t>ARRENDAMIENTO DE INMUEBLE PARA EL COMANDO DE LA POLICÍA MILITAR DEL EJÉRCITO EN EL MUNICIPIO DE ITAGÜÍ.</t>
  </si>
  <si>
    <t>PRESTACIÓN DE LOS SERVICIOS ESPECIALIZADOS DE VIGILANCIA PRIVADA EN LAS INSTITUCIONES EDUCATIVAS EN LA SEDE CENTRAL Y EN LAS SEDES DESCENTRALIZADAS DE LA ADMINISTRACIÓN MUNICIPAL DE ITAGÜÍ Y SERVICIOS ADICIONALES PARA EL AÑO 2014</t>
  </si>
  <si>
    <t>Licitación</t>
  </si>
  <si>
    <t>PRESTACION DE SERVICIO PUBLICO EN ATENCION Y PREVENCION DE INCENDIOS EXPLOSIONES DERRUMBES INUNDACIONES DESLIZAMIENTOS Y DEMAS CALAMIDADES CONEXAS QUE SE PRESENTEN EN EL MUNICIPIO DE ITAGUI</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</si>
  <si>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</si>
  <si>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PRESTAR LOS SERVICIOS PROFESIONALES DE ASESORIA AL CENTRO DE ATENCION DE VICTIMAS DEL MUNICIPIO DE ITAGUI</t>
  </si>
  <si>
    <t>APOYAR A LA SUBSECRETARIA DE CONVIVENCIA EN EL CUMPLIMIENTO DE PLANES  PROGRAMAS Y PROYECTOS  DEFINIDOS POR LA SECRETARIA  DE GOBIERNO  Y DE ACUERDO CON LAS NECESIDADES DEL MUNICIPIO Y LA NORMATIVIDAD VIGENTE.</t>
  </si>
  <si>
    <t>LOGISTICA DEL COMPONENTE FISICO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</si>
  <si>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</si>
  <si>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PRESTACION DE SERVICIOS PROFESIONALES PARA LA ADMINISTRACION DEL SISTEMA INTEGRADO DE EMERGENCIAS Y SEGURIDAD DE ITAGUI- SALA - SIES</t>
  </si>
  <si>
    <t>CONTRATO DE PRESTACION DE SERVICIOS PROFESIONALES PARA OPERAR LAS RADIOCOMUNICACIONES DEL BATALLON DE POLICIA MILITAR ASENTADO EN EL MUNICIPIO DE ITAGUI ENGRANADO LOS DIFERENTES ORGANISMOS DE SEGURIDAD GRUPO DE SOCORRO GOBIERNO Y COMUNIDAD</t>
  </si>
  <si>
    <t>PRESTACION DE SERVICIOS PROFESIONALES PARA ASESORAR AL MUNICIPIO DE ITAGUI EN EL TEMA DE LA CIVILIDAD Y SEGURIDAD CIUDADANA</t>
  </si>
  <si>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</si>
  <si>
    <t>ADQUISICION DE CASCOS CHALECOS REFLECTIVOS Y MALETEROS PARA LOS NUEVOS CUADRANTES DE LA POLICIA NACIONAL QUE PRESTA SUS SERVICIOS AL MUNICIPIO DE ITAGUI</t>
  </si>
  <si>
    <t>Minima cuantia</t>
  </si>
  <si>
    <t>PRESTACION DE SERVICIO DE GESTORES Y VIGIAS PEDAGOGICOS PARA LA ADMINISTRACION DEL ESPACIO PUBLICO Y LA SEGURIDAD CIUDADANA DEL MUNICIPIO DE ITAGUI</t>
  </si>
  <si>
    <t xml:space="preserve">ADQUISICION DE PLANES ILIMITADOS CON ASISTENCIA INTEGRAL Y AMPAROS AEI DE LOS CIENTO CUARENTA Y SEIS  (146) EQUIPOS DE AVANTEL CON RENOVACION TECNOLOGICA DE EQUIPOS </t>
  </si>
  <si>
    <t>PRESTACIÓN DE SERVICIOS DE TRUNKING CON TECNOLOGÍA IDEN, PARA LA CONSULTA DE ANTECEDENTES POR LA POLICÍA NACIONAL</t>
  </si>
  <si>
    <t>Subasta</t>
  </si>
  <si>
    <t>SERVICIO DE ALBERGUE PROVISIONAL EN EL CENTRO DE RECLUSION A PERSONAS SINDICADAS  QUE HAYAN SIDO PRIVADAS  DE LA LIBERTAD POR DECISIÓN DE LA AUTORIDAD COMPETENTE DEL MUNICIPIO DE ITAGUI</t>
  </si>
  <si>
    <t>Minima</t>
  </si>
  <si>
    <t>PRESTACION DE SERVICIOS DE CAPACITACION TEORICO PRACTICAS EN SEGURIDAD VIAL EN DESARROLLO Y FORTALECIMIENTO EN LAS COMPETENCIAS LABORALES DE LOS AGENTES DE LA POLICIA NACIONAL QUE PRESTAN SUS SERVICIOS EN EL MUNICIPIO DE ITAGUI</t>
  </si>
  <si>
    <t>CONTRATAR LA ADQUISICION DE BONOS DE SEGURIDAD CANJEABLES POR PRODUCTOS DE LA CANASTA FAMILIAR PARA BRINDAR AYUDA HUMANITARIA DE ATENCION INMEDIATA A PERSONAS QUE SE ENCUENTRAN EN SITUACION DE DESPLAZAMIENTO EN EL MUNICIPIO DE ITAGUI</t>
  </si>
  <si>
    <t>PRESTACION DE SERVICIOS PROFESIONALES DE UN MEDICO QUE SERVIRA DE APOYO A LAS ACTIVIDADES LLEVADAS A CABO EN LA CASA DE JUSTICIA Y CENTRO DE ATENCION DE VICTIMAS DEL MUNICIPIO DE ITAGUI</t>
  </si>
  <si>
    <t>PRESTAR APOYO Y ASISTENCIA EN LAS LABORES ADMINISTRATIVAS DE LA OFICINA DE LA REGISTRADURIA ESPECIAL DEL ESTADO CIVIL DEL MUNICIPIO DE ITAGUI</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</si>
  <si>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</si>
  <si>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</si>
  <si>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</si>
  <si>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PRESTAR SERVICIOS EN LA FORMULACIÓN E IMPLEMENTACIÓN DE LA PROPUESTA DEL PLAN ESCOLAR DE GESTIÓN DEL RIESGO EN LAS 37 SEDES EDUCATIVAS DEL MUNICIPIO DE ITAGÜI, PARA DAR CUMPLIMIENTO A LA LEY 1523 DE 2012</t>
  </si>
  <si>
    <t>COMPRA RADIOS COMUNICACIONES (RADIO DIGITAL Y MICROFONO PARLANTE REMOTO) PARA LA SUBSECRETARIS DE GESTION DEL RIESGO DEL MUNICIPIO DE ITAGUI.</t>
  </si>
  <si>
    <t>COMPRAVENTA DE DOTACION DE ENSERES DE CAMA Y DORMITORIO DE ACUERDO A LAS NECESIDADES DE ORGANISMOS DE SEGURIDAD Y JUSTICIA DEL MUNICIPIO DE ITAGUI.</t>
  </si>
  <si>
    <t>PRESTACIÓN DE SERVICIOS DE APOYO A LA GESTIÓN PARA  DESARROLLAR LAS ACTIVIDADES LOGÍSTICAS OPERATIVAS PROPIAS DE LOS ORGANISMOS DE SEGURIDAD QUE PRESTAN SUS SERVICIOS AL MUNICIPIO DE ITAGUI.</t>
  </si>
  <si>
    <t>COMPRA DE ELEMENTOS NECESARIOS PARA LAS LABORES DE LOS ORGANISMOS DE SEGURIDAD Y LA ADMINISTRACION MUNICIPAL.</t>
  </si>
  <si>
    <r>
      <t xml:space="preserve">CONTRATO INTERADMINISTRATIVO DE ADMINISTRACION DELEGADA  PARA EJECUTAR LOS RECURSOS DEL CONVENIO INTERADMINISTRATIVO DE COOPERACION SUSCRITO CON LA POLICIA NACIONAL PARA LA REGULACIÓN Y EL CONTROL DEL </t>
    </r>
    <r>
      <rPr>
        <b/>
        <sz val="10"/>
        <color indexed="8"/>
        <rFont val="Arial"/>
        <family val="2"/>
      </rPr>
      <t>TRÁNSITO Y TRANSPORTE</t>
    </r>
    <r>
      <rPr>
        <sz val="10"/>
        <color indexed="8"/>
        <rFont val="Arial"/>
        <family val="2"/>
      </rPr>
      <t xml:space="preserve"> EN EL MUNICIPIO DE ITAGUI.</t>
    </r>
  </si>
  <si>
    <t>SERVICIO DE ALBERGUE EN EL CENTRO DE RECLUSIÓN EPC-PAZ EN EL MUNICIPIO DE ITAGÜÍ A PERSONAS SINDICADAS QUE HAYAN SIDO PRIVADAS DE LA LIBERTAD POR HECHOS PUNIBLES COMETIDOS EN EL MUNICIPIO DE ITAGÜÍ.</t>
  </si>
  <si>
    <t>CONVENIO INTERADMINISTRATIVO PARA  ALBERGUE PROVISIONAL, EN EL CENTRO DE RECLUSIÓN DEL MUNICIPIO DE ENVIGADO APERSONAS SINDICADAS (HOMBRES Y MUJERES), QUE HAYAN SIDO PRIVADAS  DE LA LIBERTAD POR DECISIÓN DE LA AUTORIDAD COMPETENTE DEL MUNICIPIO DE ITAGÜÍ (ANTIOQUIA).</t>
  </si>
  <si>
    <t>SERVICIOS DE APOYO LOGÍSTICO PARA LA CARACTERIZACIÓN DE LAS VÍCTIMAS DEL CONFLICTO ARMADO EN EL MUNICIPIO DE ITAGÜÍ, PARA MEDIR EL GOCE EFECTIVO DE DERECHOS DE LA POBLACIÓN VÍCTIMA RESIDENTE EN ITAGÜÍ.</t>
  </si>
  <si>
    <t>PRESTACIÓN DE SERVICIO DE COMUNICACIÓN Y TRANSFERENCIA DE DATOS DESTINADOS PARA LA CONSULTA DE ANTECEDENTES DE PERSONAS Y AUTOMOTORES POR PARTE DEL PERSONAL DE LA POLICÍA NACIONAL QUE PRESTA SERVICIO EN EL MUNICIPIO DE ITAGÜÍ.</t>
  </si>
  <si>
    <t>ADQUISICIÓN DE EQUIPOS AVL PARA LOS ORGANISMOS DE SEGURIDAD DEL MUNICIPIO DE ITAGÜÍ</t>
  </si>
  <si>
    <t>80121800
80101506</t>
  </si>
  <si>
    <t>CONVENIO INTERADMINISTRATIVO PARA ATENDER DE MANERA PROVISIONAL LAS NECESIDADES BÁSICAS DE NIÑOS, NIÑAS Y ADOLESCENTES QUE SEAN REMITIDOS POR LAS COMISARÍAS DE FAMILIA DEL MUNICIPIO DE ITAGÜÍ EN EL CENTRO DE EMERGENCIA PARA MENORES DEL MUNICIPIO DE ENVIGADO.</t>
  </si>
  <si>
    <t>BRINDAR SOPORTE TÉCNICO Y TECNOLÓGICO PARA LA SOSTENIBILIDAD Y ADECUADO FUNCIONAMIENTO DE LOS SISTEMAS INTEGRADOS DE SEGURIDAD IMPLEMENTADOS EN EL MUNICIPIO DE ITAGÜÍ.</t>
  </si>
  <si>
    <t>ALQUILER DE PLATAFORMA DE SEGURIDAD EN LIEA.COM</t>
  </si>
  <si>
    <t>SERVICIO DE VIDEO Y FOTOGRAFÍA POR MEDIO DE AERONAVES NO TRIPULADAS (DRONES) PARA GARANTIZAR LA SEGURIDAD CIUDADANA Y SERVIR DE APOYO A LA POLICÍA NACIONAL EN EL MUNICIPIO DE ITAGÜÍ</t>
  </si>
  <si>
    <r>
      <t xml:space="preserve">SUMINISTRO E INSTALACIÓN Y PUESTA EN MARCHA DE </t>
    </r>
    <r>
      <rPr>
        <sz val="10"/>
        <color indexed="8"/>
        <rFont val="Arial"/>
        <family val="2"/>
      </rPr>
      <t>CÁMARAS DE SEGURIDAD EN EL CIRCUITO IMPLEMENTADO EN EL MUNICIPIO DE ITAGÜÍ</t>
    </r>
  </si>
  <si>
    <t>AUNAR ESFUERZOS TÉCNICOS, ADMINISTRATIVOS Y FINANCIEROS PARA CAPACITAR OPERADORES DE JUSTICIA CIUDADANA, CON EL FIN DE DAR FUNCIONAMIENTO AL CENTRO DE CONCILIACIÓN DE LA CASA DE JUSTICIA DEL MUNICIPIO DE ITAGÜÍ. </t>
  </si>
  <si>
    <t>Segundo semestre</t>
  </si>
  <si>
    <t>ADQUIRIR UN SISTEMA DE INFORMACIÓN, CARACTERIZACIÓN Y GEOREFERENCIACIÓN PARA LA ATENCIÓN INSTITUCIONAL DE LOS CIUDADANOS VÍCTIMAS DEL CONFLICTO ARMADO INTERNO ATENDIDOS EN EL CENTRO ATENCIÓN A VÍCTIMAS DE LA CASA DE JUSTICIA DEL MUNICIPIO DE ITAGÜÍ. </t>
  </si>
  <si>
    <t xml:space="preserve">Jorge Alberto Garces Vasquez
Secretaria de Deportes y Recreación
jorge.garces@itagui.gov.co                          Telefono: 374 81 96
</t>
  </si>
  <si>
    <t>JOSE FERNANDO ESCOBAR ESTRADA                                 Secretario de Infraestructura    jose.escobar@itagui.gov.co                                      Tel. 373 76 76  ext 1599</t>
  </si>
  <si>
    <t>JOSE FERNANDO ESCOBAR ESTRADA                                 Secretario de Infraestructura    jose.escobar@itagui.gov.co                                      Tel. 373 76 76  ext 1600</t>
  </si>
  <si>
    <t>JOSE FERNANDO ESCOBAR ESTRADA                                 Secretario de Infraestructura    jose.escobar@itagui.gov.co                                      Tel. 373 76 76  ext 1601</t>
  </si>
  <si>
    <t xml:space="preserve">OSCAR DARIO  MUÑOZ VASQUEZ                Secretario Juridico           secretariajuridicaitagui@gmail.com            Teléfono: 373 76 76 Ext 1400 </t>
  </si>
  <si>
    <t>Implementacion de seis (6) corredores Digitales.</t>
  </si>
  <si>
    <t xml:space="preserve">Arrendamiento de salones de conferencia y espacios del centro de convenciones aburra del sur para realizar los eventos corporativos de la administración municipal dirigidos a la comunidad en general </t>
  </si>
  <si>
    <t>Prestacion de servicios de instalacion, soporte, monitoreo y mantenimiento para un (1) corredor digital ubicado en Ditaires.</t>
  </si>
  <si>
    <t xml:space="preserve">Prestacion de servicios de capacitacion en TIC a la comunidad y grupos de interes   </t>
  </si>
  <si>
    <t>Prestación de servicios profesionales para apoyar el equipo de trabajo que desarrolla las actividades e implementación del punto vive digital</t>
  </si>
  <si>
    <t>Adquisiciòn de computadores de escritorio,video beam,impresoras de multiples funciones,escaneres, reloj radicador,lector de marcas opticas, lector de codigo de barras, y KNS (gestion documental, gestiòn de proyectos y mesa de sharepoint server)  dentro del proyecto de gestion documental, implementacion y adecuacion de la ventanilla unica.</t>
  </si>
  <si>
    <t>43211507,43211508, 43212110,43211711,43211729,44102402, 45111614</t>
  </si>
  <si>
    <t xml:space="preserve">Arrendamiento de inmueble para ejecutar proyecto punto vive digital </t>
  </si>
  <si>
    <t>Implementacion de un (1) Kiosko Digital</t>
  </si>
  <si>
    <t>Implementacion de cinco (5) telecentros</t>
  </si>
  <si>
    <t>Actualizacion o parches de software</t>
  </si>
  <si>
    <t xml:space="preserve">Jorge Leon Guarin, Asesor de oficina de sistemas e informatica,telefono:2773622, jorge.guarin@itagui.gov.co </t>
  </si>
  <si>
    <t>Licenciamiento de sowfare de computadores</t>
  </si>
  <si>
    <t xml:space="preserve">Jorge Leon Guarin, Asesor de oficina de sistemas e informatica,telefono: 277.36.22, jorge.guarin@itagui.gov.co </t>
  </si>
  <si>
    <t>Adquisicion de firmas digitales con estampado cronologico, certificacion digital y licencia PDF para la emision de tramites en linea para el cumplimiento de la estrategia el gobierno en linea.</t>
  </si>
  <si>
    <t>Contrato de prestación de servicios profesionales en asesoría y acompañamiento para el avance en los cuatro (4) componentes de la estrategia de gobierno en línea para el cumplimiento de las metas establecidas en el año 2016.</t>
  </si>
  <si>
    <t xml:space="preserve">Adquisiciòn de equipos de computo (escritorio), portatiles, video beam,impresoras departamental (multifuncional), ultrabook, y escanèr trabajo pesado para las diferentes dependencias de la administracion Municipal. </t>
  </si>
  <si>
    <t>Prestacion de servicios de mantenimiento a Harware (Pc, impresoras, escaner)</t>
  </si>
  <si>
    <t xml:space="preserve">Adquisiciòn de centro de computo para almacenimiento (SAN 23 TB), copias de seguridad servidores, copias de seguridad PC (100 equipos), cintas LT04-120,800GB/16TB, y 10 cartuchos   </t>
  </si>
  <si>
    <t>43212201, 43211507</t>
  </si>
  <si>
    <t xml:space="preserve">Prestacion de servicios profesionales para elaborar el diagnostico integral de archivos (DIA), el plan integral de archivos (PINAR), y el sistema integrado de conservacion (SIC), con el fin de cumplir la normatividad archivistica vigente, cumplir con las directrices de archivo general de nacion y Procuraduria General de Nacion; ademas de apuntarle al cumplimiento de los item del IGA en gestion documental. </t>
  </si>
  <si>
    <t>80161506, 80101505</t>
  </si>
  <si>
    <t>Prestacion de servicios profesionales para actualizar las tablas de retencion a junio de 2016, en cumplimiento de la normatividad archivistica vigente, dados los cambios en la estructura organizacional y reorganizacion de funciones en algunas dependencias.</t>
  </si>
  <si>
    <t>Prestacion de servicios profesionales para aplicar las tablas de valoracion documental,  intervenir  y digitalizar en archivo central 750 metros lineales, en archivo historico 100 metros lineales, y en archivos de gestion 2.000.000 de documentos (folios) y 5000 planos; a fin de cumplir con las directrices de archivo general de nacion y Procuraduria General de Nacion.</t>
  </si>
  <si>
    <t>prestacion de servicios de apoyo y asistencia en las labores administrativas de la oficina de la registraduria especial del estado civil del municipio de itagüí.</t>
  </si>
  <si>
    <t>721411, 721527</t>
  </si>
  <si>
    <t>43211507, 45111614, 43212110, 43211711, 43211729, 44102402</t>
  </si>
  <si>
    <t>731519                                            551015</t>
  </si>
  <si>
    <t>Impresos y publicaciones para información sobre el Sisbén</t>
  </si>
  <si>
    <t>Andrés Felipe Londoño Restrepo- Director Administrativo de Planeación
Telefono: 3737676 ext 1341
andres.londono@itagui.gov.co</t>
  </si>
  <si>
    <t>56110000
56112100
56112101</t>
  </si>
  <si>
    <t>Adquisición de silletería funcionarios estratificación (x8)</t>
  </si>
  <si>
    <t>Adquisición de silletería para la  atención ciudadano Estratificación (x6)</t>
  </si>
  <si>
    <t>Provision Nueva Metodología SISBEN</t>
  </si>
  <si>
    <t>56100000
56101700
56101708</t>
  </si>
  <si>
    <t>Adqusiición de DOS Archivadores rodante</t>
  </si>
  <si>
    <t xml:space="preserve">Formular la nomenclatura urbana y rural </t>
  </si>
  <si>
    <t xml:space="preserve">Revision Rural de Estratificación </t>
  </si>
  <si>
    <t>71150000
71151000
71151007</t>
  </si>
  <si>
    <t xml:space="preserve">Capacitacion en Alphasig para todas las dependencias del Municipio de Itagúí </t>
  </si>
  <si>
    <t>Revision del POT</t>
  </si>
  <si>
    <t>Fase de Aprestamiento del POT</t>
  </si>
  <si>
    <t>Plan maestro de espacio público de equipamiento</t>
  </si>
  <si>
    <t>Formulación de reglamentación para usos del suelo y edificaciones con funcionamiento de establecimientos abiertos al público</t>
  </si>
  <si>
    <t>Prestación de servicios para la articulación e implementación del plan vial municipal</t>
  </si>
  <si>
    <t>Adquisición de silletería SISBEN (x13)</t>
  </si>
  <si>
    <t>Adquisición de los equipos y los software necesarios para la implementación de la politica de Seguridad y privacidad de la información</t>
  </si>
  <si>
    <t>Brindar soporte y Mantenimiento a los mecanismos de información a los ciudadanos</t>
  </si>
  <si>
    <t>Realizar acciones de vigilancia y control del vector transmisor de Dengue, Sika y Chikunguñaa través de visitas intradomiciliarias con acciones de educación.</t>
  </si>
  <si>
    <t>Primer trimestre de 2016</t>
  </si>
  <si>
    <t>No</t>
  </si>
  <si>
    <t>Astrid Elena Pisso Flórez, Profesional Universitario, astrid.pisso@itagui.gov.co, 373 76 76 ext, 1255</t>
  </si>
  <si>
    <t xml:space="preserve"> 
70122006</t>
  </si>
  <si>
    <t>Realizar actividades de inmunización contra la rabia de la población de mascotas (caninos y felinos) del municipio de Itagüí.</t>
  </si>
  <si>
    <t>Adquirir insumos químicos para el control de plagas y vectores transmisores de enfermedades</t>
  </si>
  <si>
    <t>1 mes</t>
  </si>
  <si>
    <t>Realizar la calibración del pistofono y el sonometro para soportar técnicamente las mediciones de ruido</t>
  </si>
  <si>
    <t xml:space="preserve">80111707, 80111622, 80111701, 80111604, 86101810
 </t>
  </si>
  <si>
    <t>Disponer de seis personas para acciones de inspección, vigilancia y control en los factores de riesgo ambiental y seguidad como medio para prevenir riesgos para la salud.</t>
  </si>
  <si>
    <t xml:space="preserve">Telemetría para seguimiento de temperatura de cuarto frío </t>
  </si>
  <si>
    <t xml:space="preserve">Contratación directa </t>
  </si>
  <si>
    <t>Claudia Patricia Velasquez Munera, profesional universitario, claudia.velasquez@itagui.gov.co, 373 76 76 ext 1269</t>
  </si>
  <si>
    <t xml:space="preserve">Mantenimiento de equipos de cadena de frio </t>
  </si>
  <si>
    <t>Análisis fisicoquímicos y microbiológicos la calidad del agua de consumo humano recreativo y alimentos del municipio de Itagüí</t>
  </si>
  <si>
    <t>Contratación directa (convenio interadministrativo)</t>
  </si>
  <si>
    <t>Alejandro Ruiz,profesional universitario, alejandro.ruiz@itagui.gov.co, 3737676 ext 1263
Astrid Elena Pisso Flórez, Profesional Universitario, astrid.pisso@itagui.gov.co, 373 76 76 ext, 1255</t>
  </si>
  <si>
    <t>Adquisición de bienes o equipos utilizados en el cumplimiento de activiades relacionadas con el control de factores de riesgo del consumo y del ambiente, tales como: Analizadores de agua de campo multiparámetro que incluya:  Fotómetro Ref. YPT9300, Maletín Ref. YPT285, Kit para PH – pH (Fenol Rojo) 6.8-8.4 Ref.YPM130,  Kit para Dureza 0-500 (CaCO3) ,Ref. YPM254, Kit para Color (incluye turbidez) 10-500 Ref. YPM269 Kit Alcalinidad, Total YAP188, Kit Dureza del Calcio YAP252, Kit Fosfato LR YAP177, - Kit fosfato HR YAP 114) con reactivos de reposición para pruebas en campo de las aguas de uso recreativo, Termómetros digitales y análogos, alconolímetro, PH metro, Equipo de analisis de cloro y su kit, neveras isotermicas,  termómetros para la vigilancia de la calidad de agua de uso recreativo, Termómetro de máximas y mínimas para la vigilancia de la cadena de frío de los biológico, Neveras tipo horizontal y vertical para la cadena de frío de los biológicos</t>
  </si>
  <si>
    <t>Selección abreviada</t>
  </si>
  <si>
    <t>Adquisición de vestuario y dotación básica para el personal que cumple con actividades misionales de la Secretaría de Salud y Protección Social, tales como: Chalecos, camisetas, gorras, linternas, botas pantaneras, guantes quirurgicos,tapabocas, gel antibacterial, impermeables y/o paraguas, recipientes (canecas), bolsas plasticas para tomas de muestras y decomisos en tamaños varios, cinta adhesiva con el logo del municipio, material de apoyo a capacitaciones y bloqueadores solares</t>
  </si>
  <si>
    <t>Minima Cuantia</t>
  </si>
  <si>
    <t>Alejandro Ruiz, profesional universitario, alejandro.ruiz@itagui.gov.co, 3737676 ext 1263</t>
  </si>
  <si>
    <t>Prestación de servicios como Auxiliar de Enfermeria para el apoyo integral de la Secretaría de Salud y Protección Social de manera específica en el Componente de Salud Pública, vigilancia epidemiologica.</t>
  </si>
  <si>
    <t>Nidian Astrid Montoya Hernández, profesional universitario, sivigilaitagui@gmail.com, 373 76 76 ext 1269</t>
  </si>
  <si>
    <t>Prestar los servicios para la ejecución de las actividades de Salud Pública en el municipio de Itaguí, de acuerdo a los lineamientos nacionales, departamentales  y municipales.</t>
  </si>
  <si>
    <t>Segundo trimestre de 2016</t>
  </si>
  <si>
    <t>Javier Lopez, Subsecretario de Salud Pública, javier.lopez@itagui.gov.co, 373 76 76 ext. 1250</t>
  </si>
  <si>
    <t>Prestación de servicios como tecnico en salud pública para el apoyo integral de la Secretaría de Salud y Protección Social de manera específica en el Componente de Salud Pública, Programa Ampliado de Inmunizaciones.</t>
  </si>
  <si>
    <t>Prestación de servicios profesionales para el desarrollo de las acciones  de interés en salud publica en el marco de la estrategia de Atención Primaria en Salud Renovada (APSR) para el municipio de Itagüí.</t>
  </si>
  <si>
    <t>Adición al contrato SSYPS-038-2015 cuyo objeto es la Prestación de servicios profesionales para el desarrollo de las acciones  de Vigilancia de las enfermedades de interés en salud publica (Vigilancia Epidemiologica e inmunoprevenibles) para el municipio de Itagüí.</t>
  </si>
  <si>
    <t>Prestación de servicios profesionales para el desarrollo de las acciones  de Vigilancia de las enfermedades de interés en salud publica (Vigilancia Epidemiologica e inmunoprevenibles) para el municipio de Itagüí.</t>
  </si>
  <si>
    <t>Prestación de servicios profesionales para la gestión integral de la Secretaría de Salud y Protección Social de manera específica en el Componente de Aseguramiento en Salud.</t>
  </si>
  <si>
    <t>11.5 meses</t>
  </si>
  <si>
    <t>Coljuegos - RP</t>
  </si>
  <si>
    <t>Alex Humberto Acosta Ruiz, Subsecretario de aseguramiento y control de la salud, alex.acosta@itagui.gov.co, 373 76 76 ext 1251</t>
  </si>
  <si>
    <t>Prestación de servicios profesionales para la gestión integral de la Secretaría de Salud y Protección Social de manera específica en el Componente de Prestación de Servicios de Salud</t>
  </si>
  <si>
    <t>Alex Humberto Acosta Ruiz, Subsecretario de aseguramiento y control de la salud, alex.acosta@itagui.gov.co, 373 76 76 ext 1252</t>
  </si>
  <si>
    <t>Prestación de servicios profesionales para la gestión integral de la Secretaría de Salud y Protección Social de manera específica en el Componente de Salud Pública.</t>
  </si>
  <si>
    <t>7 meses</t>
  </si>
  <si>
    <t>Alex Humberto Acosta Ruiz, Subsecretario de aseguramiento y control de la salud, alex.acosta@itagui.gov.co, 373 76 76 ext 1253</t>
  </si>
  <si>
    <t>Prestación de Servicios Profesionales para la gestión integral  de la Secretaría de Salud y Protección Social de manera específica en el apoyo a la formulación y seguimiento del Plan Territorial de Salud e implementación de componentes del Sistema Obligatorio de Garantía  de la Calidad</t>
  </si>
  <si>
    <t>Alex Humberto Acosta Ruiz, Subsecretario de aseguramiento y control de la salud, alex.acosta@itagui.gov.co, 373 76 76 ext 1254</t>
  </si>
  <si>
    <t>Prestación de Servicios Profesionales por parte de un Gerente en Sistemas de Información en Salud en el área de Aseguramiento en Salud.</t>
  </si>
  <si>
    <t>Alex Humberto Acosta Ruiz, Subsecretario de aseguramiento y control de la salud, alex.acosta@itagui.gov.co, 373 76 76 ext 1255</t>
  </si>
  <si>
    <t>Prestación de Servicios Profesionales por parte de un Tecnologo en gestión de procesos administrativos en salud  para la gestión integral de la Secretaría de Salud y Protección Social</t>
  </si>
  <si>
    <t>Alex Humberto Acosta Ruiz, Subsecretario de aseguramiento y control de la salud, alex.acosta@itagui.gov.co, 373 76 76 ext 1256</t>
  </si>
  <si>
    <t>Prestación de Servicios de Comunicación Inmediata en planes IDEN, controlados con amparo AIE (Asistencia Integral de Equipos) de Equipos Avantel</t>
  </si>
  <si>
    <t>Alex Humberto Acosta Ruiz, Subsecretario de aseguramiento y control de la salud, alex.acosta@itagui.gov.co, 373 76 76 ext 1257</t>
  </si>
  <si>
    <t xml:space="preserve">Atención domiciliaria en salud a la población pobre no afiliada identificada por el SISBEN NET en los niveles 1, 2 y 3 según Resolución 3778 de agosto 30 de 2011 y Circular 155 del 29 de diciembre de 2011 de la Dirección Local de Salud de Itagüí, con EPOC severo, dificultad física y/o mental moderada  o severa que le impidan el fácil acceso a los servicios de salud en el Municipio de Itagüí </t>
  </si>
  <si>
    <t>RP-SGP</t>
  </si>
  <si>
    <t>Alex Humberto Acosta Ruiz, Subsecretario de aseguramiento y control de la salud, alex.acosta@itagui.gov.co, 373 76 76 ext 1258</t>
  </si>
  <si>
    <t>Adición al contrato SSSYPS-036-2016 cuyo objeto es: Prestar los servicios del primer nivel de complejidad contemplados en la Resolución 5261 de 1994, Decreto 4747 de 2007, y Resolución 5334 de 2008 a la población pobre no asegurada “vinculados” sin capacidad de pago, identificada por el SISBEN NET en los niveles 1, 2 y 3  (Según Resolución 3778 de agosto 30 de 2011 y circular 155 del 29 de diciembre de 2011 de la Dirección Local de Salud de Itagüí)</t>
  </si>
  <si>
    <t>Alex Humberto Acosta Ruiz, Subsecretario de aseguramiento y control de la salud, alex.acosta@itagui.gov.co, 373 76 76 ext 1259</t>
  </si>
  <si>
    <t>Prestar los servicios del primer nivel de complejidad contemplados en la Resolución 5261 de 1994, Decreto 4747 de 2007, y Resolución 5334 de 2008 a la población pobre no asegurada “vinculados” sin capacidad de pago, identificada por el SISBEN NET en los niveles 1, 2 y 3  (Según Resolución 3778 de agosto 30 de 2011 y circular 155 del 29 de diciembre de 2011 de la Dirección Local de Salud de Itagüí)</t>
  </si>
  <si>
    <t>11 mes</t>
  </si>
  <si>
    <t>Alex Humberto Acosta Ruiz, Subsecretario de aseguramiento y control de la salud, alex.acosta@itagui.gov.co, 373 76 76 ext 1260</t>
  </si>
  <si>
    <t>Prestar los servicios de Promoción de la Salud y Prevención de la Enfermedad a la población pobre no asegurada, de acuerdo a lo establecido en la Resolución 412 de 2000 y en la 3384 de 2000 a la población identificada por el Sisben Net en los niveles I, II y III (Según circular 155 del 29 de diciembre de 2011 de la Dirección Local de Salud de Itagüí). Estos servicios no representaran ningún costo para el usuario</t>
  </si>
  <si>
    <t>Administración de recursos y aseguramiento del régimen subsidiado del Sistema General de Seguridad Social en Salud a la población asignada del municipio de Itagüí</t>
  </si>
  <si>
    <t>RP - SGP - Coljuegos - Fosyga - Cofinanciado</t>
  </si>
  <si>
    <t>Alex Humberto Acosta Ruiz, Subsecretario de aseguramiento y control de la salud, alex.acosta@itagui.gov.co, 373 76 76 ext 1261</t>
  </si>
  <si>
    <t>42231805, 50192701, 50192703, 93131607, 93131608, 93131611</t>
  </si>
  <si>
    <t>Adicion No.2 en tiempo y No.3 en tiempo y valor para el suministro de  17000 complementos alimentarios y 1500 almuerzos diarios, a escolares. Entregar 300 paquetes alimentarios mensuales a población vulnerable del municipio. Suministrar 300 almuerzos calientes diarios a comedores comunitarios. Entregar 160 complementos nutricionales mensualmente a madres gestantes y lactantes y entregar complementos alimentarios (Bienestarina y Mana), mensualmente.</t>
  </si>
  <si>
    <t>03 meses</t>
  </si>
  <si>
    <t>SGP, Transferencias MEN y Recursos Propios</t>
  </si>
  <si>
    <t>Judith Maria Zapata Lara - PU Area Proteccion Alimentaria y Nutricional - judith.zapata@itagui.gov.co - telefono 3737676 ext.1253</t>
  </si>
  <si>
    <t>Suministrar 17000 complementos alimentarios y 1500 almuerzos diarios, a escolares. Entregar 300 paquetes alimentarios mensuales a población vulnerable del municipio. Suministrar 300 almuerzos calientes diarios a comedores comunitarios. Entregar 160 complementos nutricionales mensualmente a madres gestantes y lactantes y entregar complementos alimentarios (Bienestarina y Mana), mensualmente.</t>
  </si>
  <si>
    <t>09 meses</t>
  </si>
  <si>
    <t>Judith Maria Zapata Lara - PU Area Proteccion Alimentaria y Nutricional - judith.zapata@itagui.gov.co - telefono 3737676 ext.1254</t>
  </si>
  <si>
    <t>Adicion No.1 en tiempo y No.2 en tiempo y valor a la Consultoria para la interventoria tecnica, administrativa, legal y financiera a la operacion logistica para el desarrollo de los programas sociales de seguridad alimentaria y nutricional del Municipio de Itagui.</t>
  </si>
  <si>
    <t>Concurso de meritos</t>
  </si>
  <si>
    <t>Consultoria para la interventoria tecnica, administrativa, legal y financiera a la operacion logistica para el desarrollo de los programas sociales de seguridad alimentaria y nutricional del Municipio de Itagui.</t>
  </si>
  <si>
    <t>Logistica Asamblea general mas Familias en Acción</t>
  </si>
  <si>
    <t>Cuatro trimestre de 2016</t>
  </si>
  <si>
    <t>Gloria María Quintero - PU Mas Familias en Acción
gloria.quintero@itagui.gov.co - 373 76 76 ext 1259</t>
  </si>
  <si>
    <t>Convenio de practicas estudiantes de Gerencia de sistemas de Información</t>
  </si>
  <si>
    <t>Convenio interadministrativo</t>
  </si>
  <si>
    <t>Sandra Milena Vargas, profesional universitario, sandra.vargas@itagui.gov.co@373 76 76 ext 1257</t>
  </si>
  <si>
    <t xml:space="preserve">Computadores de Tableta (2) Toshiba Encore,capacidad 32GB, Sistema operativo Windows 8.1,Procesador y Gráficos  Procesador Z3740 de cuatro núcleos Intel® Atom® (2 M de caché, 1.80 GHz)
o Conectado en modo de espera
 Gráficos Intel® HD
o Compatible con DX11,Memoria Configurada con 2 GB LPDDR3 1067 MHz (máx. 2 GB),Pantalla e Interfaz Pantalla diagonal ancha WXGA de 8 pulgadas con 1280 x 800 resolución nativa 
</t>
  </si>
  <si>
    <t>Sandra Tamayo, profesional universitario, sandra.tamayo@itagui.gov.co, 373 76 76 ext 1258</t>
  </si>
  <si>
    <t>Licuadoras para uso comercial (24 unidades)</t>
  </si>
  <si>
    <t>Balanza digital de laboratorio (1 unidad)</t>
  </si>
  <si>
    <t>Termometro infrarrojo (1 unidad)</t>
  </si>
  <si>
    <t>Mesas para servir o dispensar comidas (200 unidades)</t>
  </si>
  <si>
    <t>Sillas para restaurante (400 unidades)</t>
  </si>
  <si>
    <t>Trajes térmicos (2) para manejo de Cava PAI</t>
  </si>
  <si>
    <t>Aire acondicionado PAI</t>
  </si>
  <si>
    <t>Dotación cuarto frío PAI</t>
  </si>
  <si>
    <t>Traslado de cava PAI</t>
  </si>
  <si>
    <t>1 Licencia Software de office PRO PLUS 2013 OLP NL GOV</t>
  </si>
  <si>
    <t>1 Licencia Software Windows 8 Pro, 64-bit, Español + Software Cyberlink para Windows 8 con medio</t>
  </si>
  <si>
    <t>1 Licencia Software Windows Server 2012 Datacenter x64</t>
  </si>
  <si>
    <t>Software de consultas y gestión de datos (SQL Server 2012 Standard x64 licenciado por procesador. Sería para una máquina virtual de 4 procesadores.)</t>
  </si>
  <si>
    <t>Software de planeación de recursos del
negocio erp</t>
  </si>
  <si>
    <t xml:space="preserve">Tipo servidor: Torre.Procesador: Intel Xeon 3.5 Ghz - 6 núcleos. Memoria RAM: 72 GB FSB 1333 Mhz. Disco duro: RAID 5 de 10.000 RPM SAS. 3 Discos de 600 GB.  Tarjeta de red: Ethernet 10/100/1000. 4 tarjetas mínimo. Multimedia: Quemador de DVD. Energía: 2 fuentes de poder redundantes
</t>
  </si>
  <si>
    <t xml:space="preserve">Prestación de Servicios Profesionales por parte de un auxiliar administrativo  en  de Gestión de Información en Salud </t>
  </si>
  <si>
    <t>801016,  851517, 931316</t>
  </si>
  <si>
    <t xml:space="preserve">prestación de servicios profesionales en la asistencia técnica en el fortalecimiento del sistema de gestion de calidad en 24 instituciones educativas oficiales del municipio de itagüí. </t>
  </si>
  <si>
    <t>Arrendamiento de locales, oficinas, bodegas y demas que requiera la administracion municipal para su normal desarrollo</t>
  </si>
  <si>
    <t>RICARDO JARAMILLO YEPES. SubSecretario de Bienes y Servicios.  Telefono 3737676 ext. 1207.  ricardo.jaramillo@itagui.gov.co</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</si>
  <si>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</si>
  <si>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</si>
  <si>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15101506, 15101505, 15121500; 15100000</t>
  </si>
  <si>
    <t>Suministro de combustible gasolina correinte o regular, extra o premium y acpm o diesel para el parque automotor  de la adminsitracion municipal de Itagüí y de los organismos de seguridad y justicia que prestan sus servicios en esta ciudad</t>
  </si>
  <si>
    <t>selección abreviada</t>
  </si>
  <si>
    <t>84131601,84131603, 84131607, 84131514, 84131501, 84131503</t>
  </si>
  <si>
    <t>adquisicion de polizas de vida grupo, cumplimiento, responsabilidad civil, todo riesgo daños materiales y otas que la administracion Municipal requiera para su desarrollo</t>
  </si>
  <si>
    <t>Cuarto Trimestre</t>
  </si>
  <si>
    <t>2 Meses</t>
  </si>
  <si>
    <t>81111804, 81111803</t>
  </si>
  <si>
    <t>realizar el mantenimiento preventivo y correctivo a las plantas telefonicas, redes de voz y datos suministro de equipos telefonicos al  centro adminsitrativo sedes descentralizadas e instituciones educativas del municipio de itagui y arriendo planta telefonica para la secretaria de educación.</t>
  </si>
  <si>
    <t xml:space="preserve">suministro de materiales de oficina y toner para La administracion municipal y la Secretaria de Educación del Municipio de Itagüí </t>
  </si>
  <si>
    <t>Subasta Inversa</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</si>
  <si>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2016</t>
  </si>
  <si>
    <t>ENERO DE 2016</t>
  </si>
  <si>
    <t>10 MESES Y 28 DIAS</t>
  </si>
  <si>
    <t>CONTRATACIÓN DIRECTA</t>
  </si>
  <si>
    <t>CLARA CECILIA MUÑOZ                                               Secretaria de Servicios Administrativos                  clara.munoz@itagui.gov.co   Tel 373 76 76  ext 1217,</t>
  </si>
  <si>
    <t>42172001 42311505 42311518 42311708 42312313 42172101 42181801 42201714 53131609</t>
  </si>
  <si>
    <t>ADQUIRIR DOTACION PARA LOS BOTIQUINES Y EL PUESTO DE PRIMEROS AUXILIOS DE LA ADMINISTRACION MUNICIPAL DE ITAGUI VIGENCIA 2016</t>
  </si>
  <si>
    <t>TERCER TRIMESTRE</t>
  </si>
  <si>
    <t xml:space="preserve">30 DIAS </t>
  </si>
  <si>
    <t>MÍNIMA CUANTÍA</t>
  </si>
  <si>
    <t xml:space="preserve">46191601, 
46191618 </t>
  </si>
  <si>
    <t>RECARGA Y MANTENIMIENTO DE LOS EXTINTORES EXISTENTES Y ADQUISICIÓN DE NUEVOS EXTINTORES Y DE BASES DE PISO PARA EXTINTOR  PARA USO DE LA ADMINISTRACIÓN MUNICIPAL DE ITAGÜÍ. VIGENCIA 2016</t>
  </si>
  <si>
    <t>Adquirir dotación de uniformes para los obreros de la Administración Municipal en cumplimiento a la convención colectiva pactada con el Sindicato Sintrasema</t>
  </si>
  <si>
    <t>Primer  Trimestre</t>
  </si>
  <si>
    <t>90 dias</t>
  </si>
  <si>
    <t xml:space="preserve">minima cuantia </t>
  </si>
  <si>
    <t>recursos propios</t>
  </si>
  <si>
    <t>CLARA CECILIA MUÑOZ USMA (E).  Lider de Programa de Talento Humano.  Telefono 3737676 ext. 1219.  clara.munoz@itagui.gov.co</t>
  </si>
  <si>
    <t>90101700; 76111501</t>
  </si>
  <si>
    <t>Prestacion del servicio integral de aseo y cafetería incluyendo el insumo de aseo y cafeteria para la Administracion Central y sus sedes y el servicio de aseo a las instalaciones de las instituciones educativas del municipio de itagui durante el año 2016</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</si>
  <si>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</si>
  <si>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t>
  </si>
  <si>
    <t xml:space="preserve">93141506, 93141701
80141902, 90000000 </t>
  </si>
  <si>
    <t>Aunar esfuerzos, coordinar acciones conjuntas y aportar recursos (economicos y en especie) entre las partes firmantes a fin de implementar desarrollar y ejecutar las actividades del programa de BIENESTAR LABORAL enmarcados en el Decreto N°1185 de octubre 2013. Como conmemoracion del dia de la Secretaria, dia del guarda de transito, dia del conductor, dia del servidor publico, dia del jubilado, dia del niño, integracion de servidores de la administracion; semana de la salud dos veces al año. Tarde de talentos y torneo deportivo de los funcionarios públicos.</t>
  </si>
  <si>
    <t>80101511, 80110000</t>
  </si>
  <si>
    <t>Prestacion de servicios profesionales de abogada especializada y con reconocida idoneidad en los temas de la administracion publica para brindar asesoría en el area de talento humano a la Administración Municipal de Itagüí</t>
  </si>
  <si>
    <t>CLARA CECILIA MUÑOZ USMA.  Secretaria de Servicios Administrativos. Telefono 3737676 ext. 1217. clara.munoz@itagui.gov.co</t>
  </si>
  <si>
    <t>ADQUISICIÓN DE ELEMENTOS DE PROTECCIÓN PERSONAL Y EQUIPOS DE SEGURIDAD PARA LOS EMPLEADOS CON FUNCIONES MISIONALES EN EL MARCO  DEL PLAN DE SEGURIDAD Y SALUD EN EL TRABAJO DE LA ADMINISTRACIÓN MUNICIPAL DE ITAGÜÍ VIGENCIA 2016</t>
  </si>
  <si>
    <t xml:space="preserve">ADQUISICION DE CASCOS PARA MOTOCICLETAS </t>
  </si>
  <si>
    <t>SEGUNDO TRIMESTRE</t>
  </si>
  <si>
    <t xml:space="preserve">ADQUISICION DE UN LUXOMETRO Y UN DOSIMETRO PARA VALORACION CUANTITATIVA DEL RIESGO POR EXPOSICION A FACTORES DE RIESGO FISICOS (ILUMINACION Y RUIDO) DE LOS EMPLEADOS CON FUNCIONES MISIONALES </t>
  </si>
  <si>
    <t>PRESTACION DE LOS SERVICIOS PARA DESARROLLAR ACTIVIDADES ENMARCADOS EN EL DECRETO MUNICIPAL N. 1185 DE 28 DE OCTUBRE DEL 2013 PROGRAMA DE BIENESTAR LABORAL ESTIMULOS E INCENTIVOS PARA LOS FUNCIONARIOS DE LA ALCALDIA DE ITAGUI.</t>
  </si>
  <si>
    <t>195 dias</t>
  </si>
  <si>
    <t xml:space="preserve">$                94.216.802 </t>
  </si>
  <si>
    <t xml:space="preserve"> $          94.216.802 </t>
  </si>
  <si>
    <t>recursos propios y sgp</t>
  </si>
  <si>
    <t>Implementación Programa de Vigías Ambientales</t>
  </si>
  <si>
    <t>80131802-80131702</t>
  </si>
  <si>
    <t>Compra de Predios para la protección de Fuentes Hídricas</t>
  </si>
  <si>
    <t xml:space="preserve">8 meses </t>
  </si>
  <si>
    <t>Educación Ambiental</t>
  </si>
  <si>
    <t>44121600-44121700-44121800-44100000-44120000</t>
  </si>
  <si>
    <t>Adquisición de bienes y servicios necesarios para el funcionamiento de la Secretaría</t>
  </si>
  <si>
    <t>PRESTACION DE SERVICIOS DE APOYO A LA GESTION EN EL ALMACENAMIENTO, CUSTODIA, CONSULTA Y MANEJO DEL ARCHIVO CENTRAL DE LA DMINISTRACION</t>
  </si>
  <si>
    <t xml:space="preserve">INFORMACIÓN A LA COMUNIDAD A TRAVÉS DE DISTINTOS MEDIOS Y PERIODISTAS PARA LA DIVULGACIÓN DE LA INFORMACIÓN INSTITUCIONAL DEL MUNICIPIO DE ITAGÜÍ                                                   </t>
  </si>
  <si>
    <t>DIRECTA</t>
  </si>
  <si>
    <t>Juan Fernando Ortiz Arango                                              Jefe Oficina Asesora de Comunicaciones juanfernandoortizarango@gmail.com                  3737676 Ext.: 1240</t>
  </si>
  <si>
    <t xml:space="preserve">PUBLICACION EN UN MEDIO DE ALTA CIRCULACION Y REPUTACION NACIONAL SOBRE LOS AVANCES DEL GOBIERNO 2016-2019     </t>
  </si>
  <si>
    <t>Juan Fernando Ortiz Arango                                              Jefe Oficina Asesora de Comunicaciones juanfernandoortizarango@gmail.com                  3737676 Ext.: 1239</t>
  </si>
  <si>
    <t>PRESTACION DE SERVICIOS PROFESIONALES PARA ACTIVIDADES PROPIAS DE LA OFICINA DE COMUNICACIONES DEL MUNICIPIO DE ITAGÜÍ</t>
  </si>
  <si>
    <t xml:space="preserve">CONTRATO INTERADMINISTRATIVO PARA LA DIVULGACION DE LOS AVANCES PROGRAMAS Y PROYECTOS QUE REALIZA LA ADMINISTRACION MUNICIPAL DE ITAGUI CON EL FIN DE LOGRAR EL POSICIONAMIENTO EN EL AMBITO LOCAL Y REGIONAL </t>
  </si>
  <si>
    <t>Segundo  Trimestre</t>
  </si>
  <si>
    <t xml:space="preserve"> DIRECTA</t>
  </si>
  <si>
    <t>EQUIPOS DE OFICINA, ACCESORIOS Y SUMINISTROS</t>
  </si>
  <si>
    <t>Carlos Mario Posada Arango. Director de Cultura.Cel: 318 340 09 64. Email: culturaitagui@hotmail.com</t>
  </si>
  <si>
    <t>86101710-60121604-60131001-60131002-60131004-60131014-60131444</t>
  </si>
  <si>
    <t xml:space="preserve">Aunar esfuerzos, coordinar acciones conjuntas y aportar recursos económicos y en especie entre las partes firmantes a fin de implementar, desarrollar y ejecutar acciones estratégicas de la Dirección de Cultura en su área de desarrollo Cultura “Unidos hacemos más por la Cultura para el desarrollo la Convivencia, la paz y la Vida” y el programa “Itagüí, ciudad con identidad cultural”.  </t>
  </si>
  <si>
    <t>93141707- 93141708</t>
  </si>
  <si>
    <t>Apoyar y construir procesos en la conformacion, creación, desarrollo y administración de Museos, a la par que se desarrollen procesos y actividades encaminadas a la preservación y promoción del Patrimonio Tangible e Intangible.</t>
  </si>
  <si>
    <t>Desarrollar procesos encaminados a servicios de formación artistica, cultural, emprendimiento y pedagogia en las areas artistico-culturales.</t>
  </si>
  <si>
    <t>Convenio.</t>
  </si>
  <si>
    <t>Desarrollar actividades que promuevan e incentiven procesos de Promoción cultural (Estimulos a la Creación e Investigación)</t>
  </si>
  <si>
    <t>Acompañar, asesorar y construir acciones de politicas culturales para el Municipio de itagüí.</t>
  </si>
  <si>
    <t>Subasta Inversa.</t>
  </si>
  <si>
    <r>
      <t>Aunar esfuerzos para prestar el servicio de Bibliteca en la Fundación Diego Echavarria Misas, Implementar la Red de Bibliotecas escolares, articulada</t>
    </r>
    <r>
      <rPr>
        <sz val="11"/>
        <color indexed="8"/>
        <rFont val="Arial"/>
        <family val="2"/>
      </rPr>
      <t xml:space="preserve"> con los proyectos de lectura, escritura y oralidad de las Instituciones Educativas del Municipio de Itagüi; revisión e implementación del Proyecto del Plan de Lectura y Escritura </t>
    </r>
  </si>
  <si>
    <t xml:space="preserve">Suministrar toda clase de instrumentos y materiales para el apoyo en los distintos procesos de formación artística.  </t>
  </si>
  <si>
    <t>convenio</t>
  </si>
  <si>
    <t>MANTENIMIENTO PREVENTIVO Y CORRECTIVO  DEL SISTEMA DE SEMAFORIZACIÓN DEL MUNICIPIO DE ITAGUI</t>
  </si>
  <si>
    <t>primer trimestre</t>
  </si>
  <si>
    <t>SELECCIÓN ABREVIADA</t>
  </si>
  <si>
    <t>Señalización Hoizontal y vertical de vías</t>
  </si>
  <si>
    <t>Compra dotación de uniformes para agentes de tránsito</t>
  </si>
  <si>
    <t>Compra de herramientas necesarias para tecnicos de Semaforizaciòn</t>
  </si>
  <si>
    <t>Compra de parque automotor para agentes de tránsito</t>
  </si>
  <si>
    <t>Segundo trimestre</t>
  </si>
  <si>
    <t>Prestación de servicios profesionales para capacitación en normatividad vigente para agentes de tránsito y personal administrativo de la Secretaría de Movildiad</t>
  </si>
  <si>
    <t xml:space="preserve">contratación Directa </t>
  </si>
  <si>
    <t>Campañas de educación y seguridad víal</t>
  </si>
  <si>
    <t>Prestación de servicios para transporte de cadaveres por muerte en accidentes de tránsito</t>
  </si>
  <si>
    <t>Actualización y compra de equipos de computo para la secretaría de movilidad</t>
  </si>
  <si>
    <t>30 dias</t>
  </si>
  <si>
    <t>Transporte y Traslado de vehiculos inmovilizados por comisión de infracciones</t>
  </si>
  <si>
    <t>JULIAN DAVID JARAMILLO VASQUEZ          Secretario de Movillidad        julid13@yahoo.com   //  3152860679</t>
  </si>
  <si>
    <t>AUNAR ESFUERZOS TECNICOS, ADMINISTRATIVOS, FINANCIEROS Y COORDINAR ACCIONES CONJUNTAS A FIN DE EJECUTAR PROGRAMAS Y PROYECTOS DE FORMACIÓN, ACCIONES DE ACOMPAÑAMIENTO, INSPECIÓN, VIGILANCIA Y CONTROL A LAS ORGANIZACIONES SOCIALES Y COMUNALES, EDUCACIÓN PARA EL TRABAJO Y EL DESARROLLO HUMANO y JORNADAS DE INTEGRACiÓN  DIRIGIDA A LA POBLACiÓN OBJETO DE ATENCiÓN DE ÉSTA SECRETARíA.</t>
  </si>
  <si>
    <t>11 MESES</t>
  </si>
  <si>
    <t>MARIA VICTORIA PULGARIN SECRETARIA DE PARTICIPACION E INCLUSION SOCIAL ENCARGADA</t>
  </si>
  <si>
    <t>AUNAR ESFUERZOS, COORDINAR ACCIONES CONJUNTAS A FIN DE BRINDAR ATENCION INTEGRAL A ADULTOS MAYORES EN SITUACION DE VULNERABILIDAD.</t>
  </si>
  <si>
    <t>AUNAR ESFUERZOS TÉCNICOS, ADMINISTRATIVOS Y FINANCIEROS PARA LA ATENCiÓN INTEGRAL DE LA PRIMERA INFANCIA (O A 5 AÑOS) DEL MUNICIPIO DE ITAGÜI, POTENCIANDO LAS DIFERENTES DIMENSIONES DEL DESARROLLO INFANTIL TEMPRANO DESDE UNA PERSPECTIVA DE DERECHOS Y DE INCLUSiÓN FAMILIAR.</t>
  </si>
  <si>
    <t>PRESTACiÓN DE SERVICIOS PARA DESARROLLAR EL PROGRAMA DE HIDROAEROBICOS, DIRIGIDO A LA POBLACiÓN VULNERABLE OBJETO DE ATENCiÓN DE LA SECRETARiA DE PARTICIPACiÓN E INCLUSiÓN SOCIAL DEL MUNICIPIO DE ITAGÜi.</t>
  </si>
  <si>
    <t>AUNAR ESFUERZOS TÉCNICOS, ADMINISTRATIVOS Y FINANCIEROS PARA GARANTIZAR EL ACCESO DE LOS LÍDERES SOCIALES Y COMUNALES DEL MUNICIPIO, QUE HAN SIDO SELECCIONADOS COMO BENEFICIARIOS DEL ESTÍMULO DE PREGRADO.</t>
  </si>
  <si>
    <t>ENTREGA DE BONOS A MADRES COMUNITARIAS DOS VECES AL AÑO</t>
  </si>
  <si>
    <t>REALIZACION DE EVENTOS INSTITUCIONALES YJORNADAS DE INTEGRACION SOCIAL CON LA POBLACION OBJETO DE ATENCION DE LA SECRETARIA</t>
  </si>
  <si>
    <t>AUNAR ESFUERZOS TECNICOS, ADMINISTRATIVOS Y FINANCIEROS PARA FORTALECER EL PROYECTO CIUDADANOSY CIUDADANAS DE LA EDAD DORADA-POBLACION ADULTA MAYOR, PARA EL MEJORAMIENTO NUTRICIONAL DE ESTA POBLACION</t>
  </si>
  <si>
    <t>OPERACIÓN LOGISTICA PARA APOYAR LAS ESTRATEGIAS DE INTEGRACION COMUNITARIA  EN LA TEMPORADA DE NAVIDAD</t>
  </si>
  <si>
    <t>cuarto trimestre</t>
  </si>
  <si>
    <t>Convenio</t>
  </si>
  <si>
    <t>901016, 901315, 801416</t>
  </si>
  <si>
    <t>Operación logistica  en el Servicio de alimentacion complementaria (PAE, JORNADA UNICA, COMEDORES, PRIMERA INFANCIA) del municipio de itagui</t>
  </si>
  <si>
    <t>100 dias</t>
  </si>
  <si>
    <t>50111500, 50131600, 50131700, 50131800, 53131500, 53131600, 931316</t>
  </si>
  <si>
    <r>
      <t xml:space="preserve">CONTRATO INTERADMINISTRATIVO PARA EJECUTAR LOS RECURSOS DEL CONVENIO INTERADMINISTRATIVO DE COOPERACION SUSCRITO CON  LA POLICÍA METROPOLITANA DEL VALLE DE ABURRÁ, PARA LA DESTINACIÓN DE 30 AUXILIARES DE </t>
    </r>
    <r>
      <rPr>
        <b/>
        <sz val="10"/>
        <color indexed="8"/>
        <rFont val="Arial"/>
        <family val="2"/>
      </rPr>
      <t>POLICÍA BACHILLERES</t>
    </r>
    <r>
      <rPr>
        <sz val="10"/>
        <color indexed="8"/>
        <rFont val="Arial"/>
        <family val="2"/>
      </rPr>
      <t xml:space="preserve"> QUE COADYUVARÁN A LA SEGURIDAD CIUDADANA EN DICHO MUNICIPIO.</t>
    </r>
  </si>
  <si>
    <t>COMPRAVENTA DE DOTACION  BASICA Y TECNOLOGICA PARA LOS ORGANISMOS DE SEGURIDAD Y JUSTICIA QUE PRESTAN SERVICIO AL MUNICIPIO DE ITAGUI</t>
  </si>
  <si>
    <t>SERVICIO DE LOGISTICA PARA LAS JORNADAS ELECTORALES DE MANDATARIOS LOCALES DENTRO DEL MARCO DE SEGURIDAD ESTABLECIDO POR LA SECRETARIA DE GOBIERNO PARA EL MUNICIPIO DE ITAGUI.</t>
  </si>
  <si>
    <t>45121500, 72151703</t>
  </si>
  <si>
    <t>MARIA VICTORIA PULGARIN SECRETARIA DE PARTICIPACION E INCLUSION SOCIAL €</t>
  </si>
  <si>
    <t>Sandra Milena Vargas, PU   sandra.vargas@itagui.gov.co@373 76 76 ext 1257</t>
  </si>
  <si>
    <t>Prestacion de servicios profesionales para el acompañamiento , capacitacion y asesoria a los supervisores de la contratacion del municipio de itagui</t>
  </si>
  <si>
    <t>OSCAR DARIO  MUÑOZ VASQUEZ                Secretario Juridico           secretariajuridicaitagui@gmail.com            Teléfono: 373 76 76 Ext 1401</t>
  </si>
  <si>
    <t>811015                                                          811017</t>
  </si>
  <si>
    <t>46181705                    53103100</t>
  </si>
  <si>
    <t>52141500                53103100                43211507                 43212110                43211711                    56112102                  45111609                56101700                45121500                        53102710</t>
  </si>
  <si>
    <t>92101601                   92101603</t>
  </si>
  <si>
    <t>92121504                 92121503                      90101501</t>
  </si>
  <si>
    <t>86141701                      43232107</t>
  </si>
  <si>
    <t>95121903                          95121906</t>
  </si>
  <si>
    <t xml:space="preserve"> 86111701                       86111702</t>
  </si>
  <si>
    <t>56121601                 56121602                      56121603                      56121604                     56121605                   56121606                 56121501                       56121502                       56121505                   56121508</t>
  </si>
  <si>
    <t>90141603                    90141701                90141703                  90111801                          90101501                   49161504                    49161506                49161515                    49171603               49181503                   49181509                   49181507          49171500</t>
  </si>
  <si>
    <t>53102900                               49161500                  49221500</t>
  </si>
  <si>
    <t>43233004                            43232500                  43211508                   43212110</t>
  </si>
  <si>
    <t>432115                         561120                               432116                                     561115                                  441119                               561218</t>
  </si>
  <si>
    <t xml:space="preserve">80101507                 81111507 </t>
  </si>
  <si>
    <t xml:space="preserve">80101507                  81111507 </t>
  </si>
  <si>
    <t>86101600                             86101700</t>
  </si>
  <si>
    <t>78131800                               81112000</t>
  </si>
  <si>
    <t>73151900
55101500</t>
  </si>
  <si>
    <t>80121500                           80121700</t>
  </si>
  <si>
    <t>52141500                53103100                  43211507                 43212110                   43211711                        56112102                45111609                56101700                45121500                         53102710</t>
  </si>
  <si>
    <t>93121507                          85111704                 85111700                77111508</t>
  </si>
  <si>
    <t>72102103                72154043                            70141605                     72102100                             78141603                                                     10191500                    10191506                      10191507                       10191509                     10191700                   72102106                  72102104                   78141603</t>
  </si>
  <si>
    <t>85151508                    411004207</t>
  </si>
  <si>
    <t>12161503                       49241704                         41113319                           41100000                                60104201                       52151648                 41113038                  41104207                12161503                41103023                41112210                       41112220                         41103011</t>
  </si>
  <si>
    <t>47131833                         53103101                         53102301                        53102516                39111610                        46181614                 42132205                    42131606                 46181547                    5610523                      47121708                   24111503                47121702                    41122704                 14111823                          53131609</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</si>
</sst>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 #,##0_-;_-* &quot;-&quot;??_-;_-@_-"/>
    <numFmt numFmtId="166" formatCode="#,##0.0"/>
    <numFmt numFmtId="167" formatCode="_(&quot;$&quot;\ * #,##0.0_);_(&quot;$&quot;\ * \(#,##0.0\);_(&quot;$&quot;\ * &quot;-&quot;??_);_(@_)"/>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quot;$&quot;\ * #,##0.000_);_(&quot;$&quot;\ * \(#,##0.000\);_(&quot;$&quot;\ * &quot;-&quot;??_);_(@_)"/>
    <numFmt numFmtId="173" formatCode="_(&quot;$&quot;\ * #,##0.0000_);_(&quot;$&quot;\ * \(#,##0.0000\);_(&quot;$&quot;\ * &quot;-&quot;??_);_(@_)"/>
    <numFmt numFmtId="174" formatCode="&quot;$&quot;#,##0"/>
  </numFmts>
  <fonts count="53">
    <font>
      <sz val="11"/>
      <color theme="1"/>
      <name val="Calibri"/>
      <family val="2"/>
    </font>
    <font>
      <sz val="11"/>
      <color indexed="8"/>
      <name val="Calibri"/>
      <family val="2"/>
    </font>
    <font>
      <sz val="11"/>
      <color indexed="9"/>
      <name val="Calibri"/>
      <family val="2"/>
    </font>
    <font>
      <sz val="10"/>
      <name val="Arial"/>
      <family val="2"/>
    </font>
    <font>
      <sz val="10"/>
      <color indexed="8"/>
      <name val="Arial"/>
      <family val="2"/>
    </font>
    <font>
      <sz val="10"/>
      <color indexed="10"/>
      <name val="Arial"/>
      <family val="2"/>
    </font>
    <font>
      <b/>
      <sz val="10"/>
      <color indexed="8"/>
      <name val="Arial"/>
      <family val="2"/>
    </font>
    <font>
      <sz val="9"/>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63"/>
      <name val="Arial"/>
      <family val="2"/>
    </font>
    <font>
      <sz val="10"/>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404040"/>
      <name val="Arial"/>
      <family val="2"/>
    </font>
    <font>
      <sz val="10"/>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color indexed="63"/>
      </left>
      <right>
        <color indexed="63"/>
      </right>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2" fillId="3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9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quotePrefix="1">
      <alignment wrapText="1"/>
    </xf>
    <xf numFmtId="0" fontId="38" fillId="0" borderId="12" xfId="47" applyBorder="1" applyAlignment="1" quotePrefix="1">
      <alignment wrapText="1"/>
    </xf>
    <xf numFmtId="0" fontId="30" fillId="23" borderId="13" xfId="39" applyBorder="1" applyAlignment="1">
      <alignment horizontal="left" wrapText="1"/>
    </xf>
    <xf numFmtId="14" fontId="0" fillId="0" borderId="15" xfId="0" applyNumberFormat="1" applyBorder="1" applyAlignment="1">
      <alignment wrapText="1"/>
    </xf>
    <xf numFmtId="0" fontId="47" fillId="0" borderId="0" xfId="0" applyFont="1" applyAlignment="1">
      <alignment/>
    </xf>
    <xf numFmtId="0" fontId="30" fillId="23" borderId="14" xfId="39" applyBorder="1" applyAlignment="1">
      <alignment wrapText="1"/>
    </xf>
    <xf numFmtId="0" fontId="0" fillId="0" borderId="0" xfId="0" applyAlignment="1">
      <alignment/>
    </xf>
    <xf numFmtId="0" fontId="47" fillId="0" borderId="0" xfId="0" applyFont="1" applyAlignment="1">
      <alignment wrapText="1"/>
    </xf>
    <xf numFmtId="0" fontId="30" fillId="23" borderId="13" xfId="39" applyBorder="1" applyAlignment="1">
      <alignment wrapText="1"/>
    </xf>
    <xf numFmtId="0" fontId="30" fillId="23" borderId="16" xfId="39" applyBorder="1" applyAlignment="1">
      <alignment wrapText="1"/>
    </xf>
    <xf numFmtId="0" fontId="0" fillId="0" borderId="17" xfId="0" applyBorder="1" applyAlignment="1">
      <alignment wrapText="1"/>
    </xf>
    <xf numFmtId="0" fontId="30" fillId="23" borderId="16" xfId="39"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38" fillId="0" borderId="12" xfId="47" applyBorder="1" applyAlignment="1">
      <alignment wrapText="1"/>
    </xf>
    <xf numFmtId="0" fontId="3" fillId="0" borderId="12" xfId="0" applyFont="1" applyFill="1" applyBorder="1" applyAlignment="1">
      <alignment vertical="center" wrapText="1"/>
    </xf>
    <xf numFmtId="0" fontId="0" fillId="0" borderId="11" xfId="0" applyBorder="1" applyAlignment="1">
      <alignment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vertical="center" wrapText="1"/>
    </xf>
    <xf numFmtId="49" fontId="4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center" wrapText="1"/>
    </xf>
    <xf numFmtId="3" fontId="48" fillId="34" borderId="10" xfId="0" applyNumberFormat="1" applyFont="1" applyFill="1" applyBorder="1" applyAlignment="1">
      <alignment horizontal="right" vertical="center" wrapText="1"/>
    </xf>
    <xf numFmtId="0" fontId="48" fillId="34" borderId="12" xfId="0" applyFont="1" applyFill="1" applyBorder="1" applyAlignment="1">
      <alignment horizontal="center" vertical="center" wrapText="1"/>
    </xf>
    <xf numFmtId="0" fontId="48" fillId="34" borderId="18" xfId="0" applyFont="1" applyFill="1" applyBorder="1" applyAlignment="1">
      <alignment vertical="center" wrapText="1"/>
    </xf>
    <xf numFmtId="0" fontId="0" fillId="0" borderId="10" xfId="0" applyBorder="1" applyAlignment="1">
      <alignment horizontal="center" vertical="center" wrapText="1"/>
    </xf>
    <xf numFmtId="0" fontId="0" fillId="34" borderId="10" xfId="0" applyFill="1" applyBorder="1" applyAlignment="1">
      <alignment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17" fontId="0" fillId="0" borderId="10" xfId="0" applyNumberFormat="1" applyBorder="1" applyAlignment="1">
      <alignment horizontal="center" vertical="center" wrapText="1"/>
    </xf>
    <xf numFmtId="0" fontId="0" fillId="0" borderId="10" xfId="0" applyBorder="1" applyAlignment="1">
      <alignment horizontal="center" vertical="center"/>
    </xf>
    <xf numFmtId="12" fontId="0" fillId="0" borderId="10"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26" fillId="34" borderId="19" xfId="39" applyFont="1" applyFill="1" applyBorder="1" applyAlignment="1">
      <alignment horizontal="center" vertical="center" wrapText="1"/>
    </xf>
    <xf numFmtId="0" fontId="0" fillId="0" borderId="20" xfId="0" applyFont="1" applyBorder="1" applyAlignment="1">
      <alignment horizontal="center" vertical="center" wrapText="1"/>
    </xf>
    <xf numFmtId="0" fontId="26" fillId="0" borderId="10" xfId="0" applyFont="1" applyFill="1" applyBorder="1" applyAlignment="1">
      <alignment horizontal="justify" vertical="center" wrapText="1"/>
    </xf>
    <xf numFmtId="17"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26" fillId="0" borderId="21" xfId="0" applyFont="1" applyFill="1" applyBorder="1" applyAlignment="1">
      <alignment horizontal="justify" vertical="center" wrapText="1"/>
    </xf>
    <xf numFmtId="0" fontId="0" fillId="0" borderId="21" xfId="0" applyBorder="1" applyAlignment="1">
      <alignment horizontal="left" vertical="center" wrapText="1"/>
    </xf>
    <xf numFmtId="17" fontId="0" fillId="0" borderId="22" xfId="0" applyNumberFormat="1" applyBorder="1" applyAlignment="1">
      <alignment horizontal="center" vertical="center" wrapText="1"/>
    </xf>
    <xf numFmtId="164" fontId="0" fillId="0" borderId="10" xfId="52" applyNumberFormat="1" applyFont="1" applyBorder="1" applyAlignment="1">
      <alignment horizontal="center" vertical="center" wrapText="1"/>
    </xf>
    <xf numFmtId="0" fontId="0" fillId="0" borderId="20" xfId="0" applyBorder="1" applyAlignment="1">
      <alignment horizontal="center" vertical="center" wrapText="1"/>
    </xf>
    <xf numFmtId="17" fontId="0" fillId="0" borderId="23" xfId="0" applyNumberFormat="1" applyBorder="1" applyAlignment="1">
      <alignment horizontal="center" vertical="center" wrapText="1"/>
    </xf>
    <xf numFmtId="0" fontId="0" fillId="0" borderId="24" xfId="0" applyBorder="1" applyAlignment="1">
      <alignment horizontal="center" vertical="center" wrapText="1"/>
    </xf>
    <xf numFmtId="164" fontId="0" fillId="0" borderId="21" xfId="52" applyNumberFormat="1" applyFont="1" applyBorder="1" applyAlignment="1">
      <alignment horizontal="center" vertical="center" wrapText="1"/>
    </xf>
    <xf numFmtId="0" fontId="0" fillId="0" borderId="24" xfId="0" applyBorder="1" applyAlignment="1">
      <alignment horizontal="left" vertical="center" wrapText="1"/>
    </xf>
    <xf numFmtId="0" fontId="26" fillId="0" borderId="11" xfId="0" applyFont="1" applyBorder="1" applyAlignment="1">
      <alignment horizontal="center" vertical="center" wrapText="1"/>
    </xf>
    <xf numFmtId="0" fontId="26" fillId="0" borderId="10" xfId="0" applyFont="1" applyFill="1" applyBorder="1" applyAlignment="1">
      <alignment horizontal="left" vertical="center" wrapText="1"/>
    </xf>
    <xf numFmtId="17"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164" fontId="3" fillId="0" borderId="10" xfId="52" applyNumberFormat="1" applyFont="1" applyFill="1" applyBorder="1" applyAlignment="1">
      <alignment horizontal="right" vertical="center" wrapText="1"/>
    </xf>
    <xf numFmtId="0" fontId="0" fillId="0" borderId="25" xfId="0" applyBorder="1" applyAlignment="1">
      <alignment horizontal="center" vertical="center" wrapText="1"/>
    </xf>
    <xf numFmtId="164" fontId="0" fillId="0" borderId="24" xfId="52"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ill="1" applyBorder="1" applyAlignment="1">
      <alignment horizontal="justify" vertical="center" wrapText="1"/>
    </xf>
    <xf numFmtId="14" fontId="0" fillId="0" borderId="10" xfId="0" applyNumberFormat="1" applyBorder="1" applyAlignment="1">
      <alignment horizontal="center" vertical="center" wrapText="1"/>
    </xf>
    <xf numFmtId="5" fontId="0" fillId="0" borderId="10" xfId="52" applyNumberFormat="1" applyFont="1" applyBorder="1" applyAlignment="1">
      <alignment horizontal="center" vertical="center" wrapText="1"/>
    </xf>
    <xf numFmtId="0" fontId="0" fillId="34" borderId="11" xfId="0" applyFill="1" applyBorder="1" applyAlignment="1">
      <alignment horizontal="center" vertical="center" wrapText="1"/>
    </xf>
    <xf numFmtId="14" fontId="0" fillId="34" borderId="10" xfId="0" applyNumberFormat="1" applyFill="1" applyBorder="1" applyAlignment="1">
      <alignment horizontal="center" vertical="center" wrapText="1"/>
    </xf>
    <xf numFmtId="0" fontId="0" fillId="34" borderId="10" xfId="0" applyFill="1" applyBorder="1" applyAlignment="1">
      <alignment horizontal="center" vertical="center" wrapText="1"/>
    </xf>
    <xf numFmtId="5" fontId="0" fillId="34" borderId="10" xfId="52" applyNumberFormat="1" applyFont="1" applyFill="1" applyBorder="1" applyAlignment="1">
      <alignment horizontal="center" vertical="center" wrapText="1"/>
    </xf>
    <xf numFmtId="3" fontId="48" fillId="34" borderId="10" xfId="0" applyNumberFormat="1" applyFont="1" applyFill="1" applyBorder="1" applyAlignment="1">
      <alignment horizontal="center" vertical="center" wrapText="1"/>
    </xf>
    <xf numFmtId="0" fontId="49" fillId="34" borderId="10" xfId="0" applyFont="1" applyFill="1" applyBorder="1" applyAlignment="1">
      <alignment horizontal="justify"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50" fillId="0" borderId="11" xfId="0" applyFont="1" applyBorder="1" applyAlignment="1">
      <alignment horizontal="center" vertical="center"/>
    </xf>
    <xf numFmtId="0" fontId="48" fillId="35" borderId="11" xfId="0" applyFont="1" applyFill="1" applyBorder="1" applyAlignment="1">
      <alignment horizontal="center" vertical="center" wrapText="1"/>
    </xf>
    <xf numFmtId="0" fontId="49" fillId="35" borderId="10" xfId="0" applyFont="1" applyFill="1" applyBorder="1" applyAlignment="1">
      <alignment horizontal="justify" vertical="center" wrapText="1"/>
    </xf>
    <xf numFmtId="0" fontId="49" fillId="35"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8" fillId="0" borderId="10" xfId="0" applyFont="1" applyBorder="1" applyAlignment="1">
      <alignment vertical="center" wrapText="1"/>
    </xf>
    <xf numFmtId="0" fontId="48" fillId="34" borderId="21" xfId="0" applyFont="1" applyFill="1" applyBorder="1" applyAlignment="1">
      <alignment horizontal="center" vertical="center" wrapText="1"/>
    </xf>
    <xf numFmtId="0" fontId="49" fillId="35" borderId="21" xfId="0" applyFont="1" applyFill="1" applyBorder="1" applyAlignment="1">
      <alignment horizontal="center" vertical="center" wrapText="1"/>
    </xf>
    <xf numFmtId="0" fontId="49" fillId="0" borderId="10" xfId="0" applyFont="1" applyBorder="1" applyAlignment="1">
      <alignment wrapText="1"/>
    </xf>
    <xf numFmtId="0" fontId="48" fillId="0" borderId="11" xfId="0" applyFont="1" applyFill="1" applyBorder="1" applyAlignment="1">
      <alignment horizontal="center" vertical="center" wrapText="1"/>
    </xf>
    <xf numFmtId="0" fontId="48" fillId="0" borderId="22" xfId="0" applyFont="1" applyFill="1" applyBorder="1" applyAlignment="1">
      <alignmen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26" fillId="0" borderId="22" xfId="0" applyFont="1" applyFill="1" applyBorder="1" applyAlignment="1">
      <alignment horizontal="left" vertical="center" wrapText="1"/>
    </xf>
    <xf numFmtId="14" fontId="26" fillId="0" borderId="10" xfId="0" applyNumberFormat="1" applyFont="1" applyFill="1" applyBorder="1" applyAlignment="1">
      <alignment horizontal="left" vertical="center" wrapText="1"/>
    </xf>
    <xf numFmtId="44" fontId="26" fillId="0" borderId="10" xfId="52" applyFont="1" applyFill="1" applyBorder="1" applyAlignment="1">
      <alignment horizontal="left" vertical="center" wrapText="1"/>
    </xf>
    <xf numFmtId="0" fontId="26" fillId="0" borderId="10" xfId="0" applyFont="1" applyFill="1" applyBorder="1" applyAlignment="1">
      <alignment wrapText="1"/>
    </xf>
    <xf numFmtId="0" fontId="26" fillId="0" borderId="21" xfId="0" applyFont="1" applyFill="1" applyBorder="1" applyAlignment="1">
      <alignment horizontal="center" vertical="center" wrapText="1"/>
    </xf>
    <xf numFmtId="0" fontId="26" fillId="0" borderId="21" xfId="0" applyFont="1" applyFill="1" applyBorder="1" applyAlignment="1">
      <alignment horizontal="center" wrapText="1"/>
    </xf>
    <xf numFmtId="0" fontId="26" fillId="0" borderId="10" xfId="0" applyFont="1" applyFill="1" applyBorder="1" applyAlignment="1">
      <alignment horizontal="center" vertical="center" wrapText="1"/>
    </xf>
    <xf numFmtId="164" fontId="26" fillId="0" borderId="10" xfId="52" applyNumberFormat="1" applyFont="1" applyFill="1" applyBorder="1" applyAlignment="1">
      <alignment horizontal="left" vertical="center" wrapText="1"/>
    </xf>
    <xf numFmtId="15" fontId="26" fillId="0" borderId="10" xfId="0" applyNumberFormat="1" applyFont="1" applyFill="1" applyBorder="1" applyAlignment="1">
      <alignment horizontal="center" vertical="center" wrapText="1"/>
    </xf>
    <xf numFmtId="15" fontId="26" fillId="0" borderId="10" xfId="0" applyNumberFormat="1" applyFont="1" applyFill="1" applyBorder="1" applyAlignment="1">
      <alignment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164" fontId="26" fillId="0" borderId="10" xfId="0" applyNumberFormat="1" applyFont="1" applyFill="1" applyBorder="1" applyAlignment="1">
      <alignment vertical="center" wrapText="1"/>
    </xf>
    <xf numFmtId="0" fontId="26" fillId="0" borderId="21" xfId="0" applyFont="1" applyFill="1" applyBorder="1" applyAlignment="1">
      <alignment horizontal="left" vertical="center" wrapText="1"/>
    </xf>
    <xf numFmtId="14" fontId="26" fillId="0" borderId="21" xfId="0" applyNumberFormat="1" applyFont="1" applyFill="1" applyBorder="1" applyAlignment="1">
      <alignment horizontal="center" vertical="center" wrapText="1"/>
    </xf>
    <xf numFmtId="3" fontId="26" fillId="0" borderId="21"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26" fillId="0" borderId="20" xfId="0" applyFont="1" applyFill="1" applyBorder="1" applyAlignment="1">
      <alignment horizontal="center" vertical="center" wrapText="1"/>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164" fontId="48" fillId="0" borderId="10" xfId="52" applyNumberFormat="1" applyFont="1" applyFill="1" applyBorder="1" applyAlignment="1">
      <alignment horizontal="center" vertical="center" wrapText="1"/>
    </xf>
    <xf numFmtId="0" fontId="48" fillId="0" borderId="10" xfId="0" applyFont="1" applyFill="1" applyBorder="1" applyAlignment="1">
      <alignment wrapText="1"/>
    </xf>
    <xf numFmtId="14"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wrapText="1"/>
    </xf>
    <xf numFmtId="164" fontId="3" fillId="0" borderId="10" xfId="52" applyNumberFormat="1"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12" xfId="0" applyFont="1" applyBorder="1" applyAlignment="1">
      <alignment wrapText="1"/>
    </xf>
    <xf numFmtId="0" fontId="51" fillId="0" borderId="11" xfId="0" applyFont="1" applyBorder="1" applyAlignment="1">
      <alignment horizontal="left" wrapText="1"/>
    </xf>
    <xf numFmtId="0" fontId="51" fillId="0" borderId="10" xfId="0" applyFont="1" applyBorder="1" applyAlignment="1">
      <alignment vertical="center" wrapText="1"/>
    </xf>
    <xf numFmtId="0" fontId="51" fillId="0" borderId="12" xfId="0" applyFont="1" applyBorder="1" applyAlignment="1">
      <alignment vertical="center" wrapText="1"/>
    </xf>
    <xf numFmtId="0" fontId="51" fillId="0" borderId="12" xfId="0" applyFont="1" applyBorder="1" applyAlignment="1">
      <alignment horizontal="center" vertical="center" wrapText="1"/>
    </xf>
    <xf numFmtId="0" fontId="29" fillId="0" borderId="10" xfId="0" applyFont="1" applyFill="1" applyBorder="1" applyAlignment="1">
      <alignment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0" fillId="0" borderId="21" xfId="0" applyFill="1" applyBorder="1" applyAlignment="1">
      <alignment horizontal="center" vertical="center" wrapText="1"/>
    </xf>
    <xf numFmtId="3" fontId="0" fillId="0" borderId="21" xfId="0" applyNumberFormat="1" applyFill="1" applyBorder="1" applyAlignment="1">
      <alignment horizontal="right" vertical="center" wrapText="1"/>
    </xf>
    <xf numFmtId="3" fontId="0" fillId="0" borderId="21" xfId="0" applyNumberFormat="1" applyFill="1" applyBorder="1" applyAlignment="1">
      <alignment horizontal="center" vertical="center" wrapText="1"/>
    </xf>
    <xf numFmtId="14" fontId="0" fillId="0" borderId="21" xfId="0" applyNumberFormat="1" applyFill="1" applyBorder="1" applyAlignment="1">
      <alignment horizontal="center" vertical="center" wrapText="1"/>
    </xf>
    <xf numFmtId="174" fontId="0" fillId="34" borderId="10" xfId="0" applyNumberFormat="1" applyFill="1" applyBorder="1" applyAlignment="1">
      <alignment horizontal="center" vertical="center" wrapText="1"/>
    </xf>
    <xf numFmtId="49" fontId="48" fillId="34" borderId="26" xfId="0" applyNumberFormat="1" applyFont="1" applyFill="1" applyBorder="1" applyAlignment="1">
      <alignment horizontal="center" vertical="center" wrapText="1"/>
    </xf>
    <xf numFmtId="17" fontId="0" fillId="0" borderId="10" xfId="0" applyNumberFormat="1" applyFont="1" applyBorder="1" applyAlignment="1">
      <alignment wrapText="1"/>
    </xf>
    <xf numFmtId="0" fontId="0" fillId="0" borderId="11" xfId="0" applyFont="1" applyBorder="1" applyAlignment="1">
      <alignment horizontal="center" vertical="center" wrapText="1"/>
    </xf>
    <xf numFmtId="0" fontId="52" fillId="0" borderId="10" xfId="0" applyFont="1" applyBorder="1" applyAlignment="1">
      <alignment horizontal="left" vertical="center" wrapText="1"/>
    </xf>
    <xf numFmtId="17" fontId="0" fillId="0" borderId="10" xfId="0" applyNumberFormat="1" applyBorder="1" applyAlignment="1">
      <alignment vertical="center" wrapText="1"/>
    </xf>
    <xf numFmtId="6" fontId="0" fillId="0" borderId="10" xfId="0" applyNumberFormat="1" applyBorder="1" applyAlignment="1">
      <alignment horizontal="center" vertical="center" wrapText="1"/>
    </xf>
    <xf numFmtId="6" fontId="26" fillId="0" borderId="10" xfId="0" applyNumberFormat="1" applyFont="1" applyBorder="1" applyAlignment="1">
      <alignment horizontal="center" vertical="center" wrapText="1"/>
    </xf>
    <xf numFmtId="6" fontId="26" fillId="0" borderId="10" xfId="0" applyNumberFormat="1" applyFont="1" applyBorder="1" applyAlignment="1">
      <alignment horizontal="right" vertical="center" wrapText="1"/>
    </xf>
    <xf numFmtId="6" fontId="26" fillId="0" borderId="10" xfId="0" applyNumberFormat="1" applyFont="1" applyBorder="1" applyAlignment="1">
      <alignment vertical="center" wrapText="1"/>
    </xf>
    <xf numFmtId="0" fontId="52" fillId="0" borderId="11" xfId="0" applyFont="1" applyFill="1" applyBorder="1" applyAlignment="1">
      <alignment horizontal="center" vertical="center" wrapText="1"/>
    </xf>
    <xf numFmtId="0" fontId="52" fillId="0" borderId="10" xfId="0" applyFont="1" applyBorder="1" applyAlignment="1">
      <alignment vertical="center" wrapText="1"/>
    </xf>
    <xf numFmtId="14" fontId="52" fillId="0" borderId="10" xfId="0" applyNumberFormat="1" applyFont="1" applyBorder="1" applyAlignment="1">
      <alignment vertical="center" wrapText="1"/>
    </xf>
    <xf numFmtId="0" fontId="52" fillId="0" borderId="10" xfId="0" applyFont="1" applyBorder="1" applyAlignment="1">
      <alignment horizontal="center" vertical="center" wrapText="1"/>
    </xf>
    <xf numFmtId="164" fontId="52" fillId="0" borderId="10" xfId="52" applyNumberFormat="1" applyFont="1" applyBorder="1" applyAlignment="1">
      <alignment vertical="center" wrapText="1"/>
    </xf>
    <xf numFmtId="0" fontId="52" fillId="0" borderId="11" xfId="0" applyFont="1" applyBorder="1" applyAlignment="1">
      <alignment horizontal="center" vertical="center" wrapText="1"/>
    </xf>
    <xf numFmtId="14" fontId="52" fillId="0" borderId="10" xfId="0" applyNumberFormat="1" applyFont="1" applyBorder="1" applyAlignment="1">
      <alignment wrapText="1"/>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14" fontId="52" fillId="0" borderId="0" xfId="0" applyNumberFormat="1" applyFont="1" applyBorder="1" applyAlignment="1">
      <alignment wrapText="1"/>
    </xf>
    <xf numFmtId="164" fontId="52" fillId="0" borderId="0" xfId="52" applyNumberFormat="1" applyFont="1" applyBorder="1" applyAlignment="1">
      <alignment vertical="center" wrapText="1"/>
    </xf>
    <xf numFmtId="164" fontId="52" fillId="0" borderId="0" xfId="52" applyNumberFormat="1" applyFont="1" applyBorder="1" applyAlignment="1">
      <alignment wrapText="1"/>
    </xf>
    <xf numFmtId="0" fontId="0" fillId="0" borderId="0" xfId="0" applyFont="1" applyBorder="1" applyAlignment="1">
      <alignment horizontal="center" vertical="center" wrapText="1"/>
    </xf>
    <xf numFmtId="0" fontId="26" fillId="0" borderId="10" xfId="0" applyFont="1" applyFill="1" applyBorder="1" applyAlignment="1">
      <alignment horizontal="center" wrapText="1"/>
    </xf>
    <xf numFmtId="15" fontId="26" fillId="0" borderId="10" xfId="0" applyNumberFormat="1" applyFont="1" applyFill="1" applyBorder="1" applyAlignment="1">
      <alignment vertical="center" wrapText="1"/>
    </xf>
    <xf numFmtId="14" fontId="26"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4" fontId="52" fillId="0" borderId="0" xfId="0" applyNumberFormat="1" applyFont="1" applyBorder="1" applyAlignment="1">
      <alignment vertical="center" wrapText="1"/>
    </xf>
    <xf numFmtId="0" fontId="48" fillId="34" borderId="0" xfId="0" applyFont="1" applyFill="1" applyBorder="1" applyAlignment="1">
      <alignment horizontal="center" vertical="center" wrapText="1"/>
    </xf>
    <xf numFmtId="164" fontId="48" fillId="34" borderId="10" xfId="52" applyNumberFormat="1" applyFont="1" applyFill="1" applyBorder="1" applyAlignment="1">
      <alignment horizontal="right" vertical="center" wrapText="1"/>
    </xf>
    <xf numFmtId="44" fontId="0" fillId="0" borderId="0" xfId="52" applyFont="1" applyAlignment="1">
      <alignment wrapText="1"/>
    </xf>
    <xf numFmtId="0" fontId="51" fillId="0" borderId="27" xfId="0" applyFont="1" applyBorder="1" applyAlignment="1">
      <alignment horizontal="center" wrapText="1"/>
    </xf>
    <xf numFmtId="0" fontId="51" fillId="0" borderId="28" xfId="0" applyFont="1" applyBorder="1" applyAlignment="1">
      <alignment horizontal="center" wrapText="1"/>
    </xf>
    <xf numFmtId="0" fontId="51" fillId="0" borderId="29" xfId="0" applyFont="1" applyBorder="1" applyAlignment="1">
      <alignment horizont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0"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164" fontId="0" fillId="0" borderId="12" xfId="52" applyNumberFormat="1" applyFont="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gmail.com" TargetMode="External" /><Relationship Id="rId3" Type="http://schemas.openxmlformats.org/officeDocument/2006/relationships/hyperlink" Target="mailto:julid13@yahoo.com%20%20%20//%20%203152860679" TargetMode="External" /><Relationship Id="rId4" Type="http://schemas.openxmlformats.org/officeDocument/2006/relationships/hyperlink" Target="mailto:julid13@yahoo.com%20%20%20//%20%203152860679"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95"/>
  <sheetViews>
    <sheetView tabSelected="1" zoomScale="80" zoomScaleNormal="80" zoomScalePageLayoutView="80" workbookViewId="0" topLeftCell="B188">
      <selection activeCell="C132" sqref="C13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0.71093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5" t="s">
        <v>1</v>
      </c>
      <c r="C5" s="6" t="s">
        <v>29</v>
      </c>
      <c r="F5" s="171" t="s">
        <v>27</v>
      </c>
      <c r="G5" s="172"/>
      <c r="H5" s="172"/>
      <c r="I5" s="173"/>
    </row>
    <row r="6" spans="2:9" ht="15">
      <c r="B6" s="3" t="s">
        <v>2</v>
      </c>
      <c r="C6" s="4" t="s">
        <v>30</v>
      </c>
      <c r="F6" s="174"/>
      <c r="G6" s="175"/>
      <c r="H6" s="175"/>
      <c r="I6" s="176"/>
    </row>
    <row r="7" spans="2:9" ht="15">
      <c r="B7" s="3" t="s">
        <v>3</v>
      </c>
      <c r="C7" s="7">
        <v>3737676</v>
      </c>
      <c r="F7" s="174"/>
      <c r="G7" s="175"/>
      <c r="H7" s="175"/>
      <c r="I7" s="176"/>
    </row>
    <row r="8" spans="2:9" ht="15">
      <c r="B8" s="3" t="s">
        <v>16</v>
      </c>
      <c r="C8" s="8" t="s">
        <v>31</v>
      </c>
      <c r="F8" s="174"/>
      <c r="G8" s="175"/>
      <c r="H8" s="175"/>
      <c r="I8" s="176"/>
    </row>
    <row r="9" spans="2:9" ht="202.5" customHeight="1">
      <c r="B9" s="23" t="s">
        <v>19</v>
      </c>
      <c r="C9" s="22" t="s">
        <v>33</v>
      </c>
      <c r="F9" s="177"/>
      <c r="G9" s="178"/>
      <c r="H9" s="178"/>
      <c r="I9" s="179"/>
    </row>
    <row r="10" spans="2:9" ht="162" customHeight="1">
      <c r="B10" s="23" t="s">
        <v>4</v>
      </c>
      <c r="C10" s="22" t="s">
        <v>34</v>
      </c>
      <c r="F10" s="20"/>
      <c r="G10" s="20"/>
      <c r="H10" s="20"/>
      <c r="I10" s="20"/>
    </row>
    <row r="11" spans="2:12" ht="15">
      <c r="B11" s="3" t="s">
        <v>5</v>
      </c>
      <c r="C11" s="21" t="s">
        <v>32</v>
      </c>
      <c r="F11" s="180" t="s">
        <v>26</v>
      </c>
      <c r="G11" s="181"/>
      <c r="H11" s="181"/>
      <c r="I11" s="182"/>
      <c r="L11" s="167"/>
    </row>
    <row r="12" spans="2:9" ht="15">
      <c r="B12" s="3" t="s">
        <v>23</v>
      </c>
      <c r="C12" s="189">
        <f>H210</f>
        <v>189388475608.315</v>
      </c>
      <c r="F12" s="183"/>
      <c r="G12" s="184"/>
      <c r="H12" s="184"/>
      <c r="I12" s="185"/>
    </row>
    <row r="13" spans="2:9" ht="30">
      <c r="B13" s="3" t="s">
        <v>24</v>
      </c>
      <c r="C13" s="19">
        <v>448145750</v>
      </c>
      <c r="F13" s="183"/>
      <c r="G13" s="184"/>
      <c r="H13" s="184"/>
      <c r="I13" s="185"/>
    </row>
    <row r="14" spans="2:9" ht="30">
      <c r="B14" s="3" t="s">
        <v>25</v>
      </c>
      <c r="C14" s="19">
        <v>44814575</v>
      </c>
      <c r="F14" s="183"/>
      <c r="G14" s="184"/>
      <c r="H14" s="184"/>
      <c r="I14" s="185"/>
    </row>
    <row r="15" spans="2:9" ht="30.75" thickBot="1">
      <c r="B15" s="17" t="s">
        <v>18</v>
      </c>
      <c r="C15" s="10">
        <v>42397</v>
      </c>
      <c r="F15" s="186"/>
      <c r="G15" s="187"/>
      <c r="H15" s="187"/>
      <c r="I15" s="188"/>
    </row>
    <row r="17" ht="15.75" thickBot="1">
      <c r="B17" s="11" t="s">
        <v>15</v>
      </c>
    </row>
    <row r="18" spans="2:12" ht="75" customHeight="1">
      <c r="B18" s="9" t="s">
        <v>28</v>
      </c>
      <c r="C18" s="16" t="s">
        <v>6</v>
      </c>
      <c r="D18" s="16" t="s">
        <v>17</v>
      </c>
      <c r="E18" s="16" t="s">
        <v>7</v>
      </c>
      <c r="F18" s="16" t="s">
        <v>8</v>
      </c>
      <c r="G18" s="16" t="s">
        <v>9</v>
      </c>
      <c r="H18" s="16" t="s">
        <v>10</v>
      </c>
      <c r="I18" s="16" t="s">
        <v>11</v>
      </c>
      <c r="J18" s="16" t="s">
        <v>12</v>
      </c>
      <c r="K18" s="16" t="s">
        <v>13</v>
      </c>
      <c r="L18" s="12" t="s">
        <v>14</v>
      </c>
    </row>
    <row r="19" spans="2:12" ht="75" customHeight="1">
      <c r="B19" s="24">
        <v>80111504</v>
      </c>
      <c r="C19" s="30" t="s">
        <v>41</v>
      </c>
      <c r="D19" s="26" t="s">
        <v>36</v>
      </c>
      <c r="E19" s="27" t="s">
        <v>42</v>
      </c>
      <c r="F19" s="27" t="s">
        <v>481</v>
      </c>
      <c r="G19" s="27" t="s">
        <v>44</v>
      </c>
      <c r="H19" s="166">
        <v>5000000000</v>
      </c>
      <c r="I19" s="28">
        <f>+H19</f>
        <v>5000000000</v>
      </c>
      <c r="J19" s="27" t="s">
        <v>40</v>
      </c>
      <c r="K19" s="27" t="s">
        <v>40</v>
      </c>
      <c r="L19" s="61" t="s">
        <v>45</v>
      </c>
    </row>
    <row r="20" spans="2:12" ht="75" customHeight="1">
      <c r="B20" s="24">
        <v>80101507</v>
      </c>
      <c r="C20" s="30" t="s">
        <v>47</v>
      </c>
      <c r="D20" s="26" t="s">
        <v>36</v>
      </c>
      <c r="E20" s="27" t="s">
        <v>48</v>
      </c>
      <c r="F20" s="27" t="s">
        <v>43</v>
      </c>
      <c r="G20" s="27" t="s">
        <v>39</v>
      </c>
      <c r="H20" s="166">
        <f>211000000*1.06</f>
        <v>223660000</v>
      </c>
      <c r="I20" s="28">
        <f>+H20</f>
        <v>223660000</v>
      </c>
      <c r="J20" s="27" t="s">
        <v>40</v>
      </c>
      <c r="K20" s="27" t="s">
        <v>40</v>
      </c>
      <c r="L20" s="61" t="s">
        <v>49</v>
      </c>
    </row>
    <row r="21" spans="2:12" ht="75" customHeight="1">
      <c r="B21" s="24">
        <v>93141606</v>
      </c>
      <c r="C21" s="30" t="s">
        <v>50</v>
      </c>
      <c r="D21" s="26" t="s">
        <v>36</v>
      </c>
      <c r="E21" s="27" t="s">
        <v>51</v>
      </c>
      <c r="F21" s="27" t="s">
        <v>43</v>
      </c>
      <c r="G21" s="27" t="s">
        <v>39</v>
      </c>
      <c r="H21" s="166">
        <v>100000000</v>
      </c>
      <c r="I21" s="28">
        <f>+H21</f>
        <v>100000000</v>
      </c>
      <c r="J21" s="27" t="s">
        <v>40</v>
      </c>
      <c r="K21" s="27" t="s">
        <v>40</v>
      </c>
      <c r="L21" s="61" t="s">
        <v>49</v>
      </c>
    </row>
    <row r="22" spans="2:12" ht="75" customHeight="1">
      <c r="B22" s="24">
        <v>80111504</v>
      </c>
      <c r="C22" s="30" t="s">
        <v>52</v>
      </c>
      <c r="D22" s="26" t="s">
        <v>36</v>
      </c>
      <c r="E22" s="27" t="s">
        <v>48</v>
      </c>
      <c r="F22" s="27" t="s">
        <v>53</v>
      </c>
      <c r="G22" s="27" t="s">
        <v>54</v>
      </c>
      <c r="H22" s="166">
        <v>150000000</v>
      </c>
      <c r="I22" s="28">
        <f aca="true" t="shared" si="0" ref="I22:I40">+H22</f>
        <v>150000000</v>
      </c>
      <c r="J22" s="27" t="s">
        <v>40</v>
      </c>
      <c r="K22" s="27" t="s">
        <v>40</v>
      </c>
      <c r="L22" s="61" t="s">
        <v>55</v>
      </c>
    </row>
    <row r="23" spans="2:12" ht="75" customHeight="1">
      <c r="B23" s="24">
        <v>80111504</v>
      </c>
      <c r="C23" s="30" t="s">
        <v>56</v>
      </c>
      <c r="D23" s="26" t="s">
        <v>36</v>
      </c>
      <c r="E23" s="27" t="s">
        <v>57</v>
      </c>
      <c r="F23" s="27" t="s">
        <v>58</v>
      </c>
      <c r="G23" s="27" t="s">
        <v>54</v>
      </c>
      <c r="H23" s="166">
        <v>1233983087</v>
      </c>
      <c r="I23" s="28">
        <f t="shared" si="0"/>
        <v>1233983087</v>
      </c>
      <c r="J23" s="27" t="s">
        <v>40</v>
      </c>
      <c r="K23" s="27" t="s">
        <v>40</v>
      </c>
      <c r="L23" s="61" t="s">
        <v>59</v>
      </c>
    </row>
    <row r="24" spans="2:12" ht="75" customHeight="1">
      <c r="B24" s="24">
        <v>86121504</v>
      </c>
      <c r="C24" s="30" t="s">
        <v>60</v>
      </c>
      <c r="D24" s="26" t="s">
        <v>36</v>
      </c>
      <c r="E24" s="27" t="s">
        <v>48</v>
      </c>
      <c r="F24" s="27" t="s">
        <v>43</v>
      </c>
      <c r="G24" s="27" t="s">
        <v>54</v>
      </c>
      <c r="H24" s="166">
        <v>1850000000</v>
      </c>
      <c r="I24" s="28">
        <f t="shared" si="0"/>
        <v>1850000000</v>
      </c>
      <c r="J24" s="27" t="s">
        <v>40</v>
      </c>
      <c r="K24" s="27" t="s">
        <v>40</v>
      </c>
      <c r="L24" s="61" t="s">
        <v>59</v>
      </c>
    </row>
    <row r="25" spans="2:12" ht="75" customHeight="1">
      <c r="B25" s="24" t="s">
        <v>528</v>
      </c>
      <c r="C25" s="30" t="s">
        <v>61</v>
      </c>
      <c r="D25" s="26" t="s">
        <v>36</v>
      </c>
      <c r="E25" s="27" t="s">
        <v>51</v>
      </c>
      <c r="F25" s="27" t="s">
        <v>43</v>
      </c>
      <c r="G25" s="27" t="s">
        <v>54</v>
      </c>
      <c r="H25" s="166">
        <v>500000000</v>
      </c>
      <c r="I25" s="28">
        <f t="shared" si="0"/>
        <v>500000000</v>
      </c>
      <c r="J25" s="27" t="s">
        <v>40</v>
      </c>
      <c r="K25" s="27" t="s">
        <v>40</v>
      </c>
      <c r="L25" s="61" t="s">
        <v>62</v>
      </c>
    </row>
    <row r="26" spans="2:12" ht="75" customHeight="1">
      <c r="B26" s="24">
        <v>60102301</v>
      </c>
      <c r="C26" s="30" t="s">
        <v>63</v>
      </c>
      <c r="D26" s="26" t="s">
        <v>36</v>
      </c>
      <c r="E26" s="27" t="s">
        <v>42</v>
      </c>
      <c r="F26" s="27" t="s">
        <v>43</v>
      </c>
      <c r="G26" s="27" t="s">
        <v>54</v>
      </c>
      <c r="H26" s="166">
        <v>100000000</v>
      </c>
      <c r="I26" s="28">
        <f t="shared" si="0"/>
        <v>100000000</v>
      </c>
      <c r="J26" s="27" t="s">
        <v>40</v>
      </c>
      <c r="K26" s="27" t="s">
        <v>40</v>
      </c>
      <c r="L26" s="61" t="s">
        <v>49</v>
      </c>
    </row>
    <row r="27" spans="2:12" ht="75" customHeight="1">
      <c r="B27" s="24">
        <v>77102001</v>
      </c>
      <c r="C27" s="30" t="s">
        <v>399</v>
      </c>
      <c r="D27" s="26" t="s">
        <v>36</v>
      </c>
      <c r="E27" s="27" t="s">
        <v>42</v>
      </c>
      <c r="F27" s="27" t="s">
        <v>43</v>
      </c>
      <c r="G27" s="27" t="s">
        <v>64</v>
      </c>
      <c r="H27" s="166">
        <v>480000000</v>
      </c>
      <c r="I27" s="28">
        <f t="shared" si="0"/>
        <v>480000000</v>
      </c>
      <c r="J27" s="27" t="s">
        <v>40</v>
      </c>
      <c r="K27" s="27" t="s">
        <v>40</v>
      </c>
      <c r="L27" s="61" t="s">
        <v>65</v>
      </c>
    </row>
    <row r="28" spans="2:12" ht="75" customHeight="1">
      <c r="B28" s="24">
        <v>73181303</v>
      </c>
      <c r="C28" s="30" t="s">
        <v>66</v>
      </c>
      <c r="D28" s="26" t="s">
        <v>36</v>
      </c>
      <c r="E28" s="27" t="s">
        <v>42</v>
      </c>
      <c r="F28" s="27" t="s">
        <v>43</v>
      </c>
      <c r="G28" s="27" t="s">
        <v>64</v>
      </c>
      <c r="H28" s="166">
        <v>120000000</v>
      </c>
      <c r="I28" s="28">
        <f t="shared" si="0"/>
        <v>120000000</v>
      </c>
      <c r="J28" s="27" t="s">
        <v>40</v>
      </c>
      <c r="K28" s="27" t="s">
        <v>40</v>
      </c>
      <c r="L28" s="61" t="s">
        <v>65</v>
      </c>
    </row>
    <row r="29" spans="2:12" ht="83.25" customHeight="1">
      <c r="B29" s="24">
        <v>73181303</v>
      </c>
      <c r="C29" s="30" t="s">
        <v>67</v>
      </c>
      <c r="D29" s="26" t="s">
        <v>36</v>
      </c>
      <c r="E29" s="27" t="s">
        <v>42</v>
      </c>
      <c r="F29" s="27" t="s">
        <v>43</v>
      </c>
      <c r="G29" s="27" t="s">
        <v>68</v>
      </c>
      <c r="H29" s="166">
        <v>500000000</v>
      </c>
      <c r="I29" s="28">
        <f t="shared" si="0"/>
        <v>500000000</v>
      </c>
      <c r="J29" s="27" t="s">
        <v>40</v>
      </c>
      <c r="K29" s="27" t="s">
        <v>40</v>
      </c>
      <c r="L29" s="61" t="s">
        <v>69</v>
      </c>
    </row>
    <row r="30" spans="2:12" ht="87" customHeight="1">
      <c r="B30" s="24">
        <v>80111504</v>
      </c>
      <c r="C30" s="30" t="s">
        <v>70</v>
      </c>
      <c r="D30" s="26" t="s">
        <v>36</v>
      </c>
      <c r="E30" s="27" t="s">
        <v>48</v>
      </c>
      <c r="F30" s="27" t="s">
        <v>71</v>
      </c>
      <c r="G30" s="27" t="s">
        <v>54</v>
      </c>
      <c r="H30" s="166">
        <f>302000000*1.06</f>
        <v>320120000</v>
      </c>
      <c r="I30" s="28">
        <f t="shared" si="0"/>
        <v>320120000</v>
      </c>
      <c r="J30" s="27" t="s">
        <v>40</v>
      </c>
      <c r="K30" s="27" t="s">
        <v>40</v>
      </c>
      <c r="L30" s="61" t="s">
        <v>72</v>
      </c>
    </row>
    <row r="31" spans="2:12" ht="64.5" customHeight="1">
      <c r="B31" s="24">
        <v>84111603</v>
      </c>
      <c r="C31" s="30" t="s">
        <v>73</v>
      </c>
      <c r="D31" s="26" t="s">
        <v>36</v>
      </c>
      <c r="E31" s="27" t="s">
        <v>48</v>
      </c>
      <c r="F31" s="27" t="s">
        <v>74</v>
      </c>
      <c r="G31" s="27" t="s">
        <v>64</v>
      </c>
      <c r="H31" s="166">
        <f>285000000*1.06</f>
        <v>302100000</v>
      </c>
      <c r="I31" s="28">
        <f t="shared" si="0"/>
        <v>302100000</v>
      </c>
      <c r="J31" s="27" t="s">
        <v>40</v>
      </c>
      <c r="K31" s="27" t="s">
        <v>40</v>
      </c>
      <c r="L31" s="61" t="s">
        <v>72</v>
      </c>
    </row>
    <row r="32" spans="2:12" ht="60" customHeight="1">
      <c r="B32" s="24">
        <v>80111504</v>
      </c>
      <c r="C32" s="30" t="s">
        <v>75</v>
      </c>
      <c r="D32" s="26" t="s">
        <v>36</v>
      </c>
      <c r="E32" s="27" t="s">
        <v>48</v>
      </c>
      <c r="F32" s="27" t="s">
        <v>71</v>
      </c>
      <c r="G32" s="27" t="s">
        <v>68</v>
      </c>
      <c r="H32" s="166">
        <v>650000000</v>
      </c>
      <c r="I32" s="28">
        <f t="shared" si="0"/>
        <v>650000000</v>
      </c>
      <c r="J32" s="27" t="s">
        <v>40</v>
      </c>
      <c r="K32" s="27" t="s">
        <v>40</v>
      </c>
      <c r="L32" s="61" t="s">
        <v>45</v>
      </c>
    </row>
    <row r="33" spans="2:12" ht="90.75" customHeight="1">
      <c r="B33" s="24">
        <v>80111504</v>
      </c>
      <c r="C33" s="30" t="s">
        <v>76</v>
      </c>
      <c r="D33" s="26" t="s">
        <v>36</v>
      </c>
      <c r="E33" s="27" t="s">
        <v>48</v>
      </c>
      <c r="F33" s="27" t="s">
        <v>71</v>
      </c>
      <c r="G33" s="27" t="s">
        <v>68</v>
      </c>
      <c r="H33" s="166">
        <v>584000000</v>
      </c>
      <c r="I33" s="28">
        <f t="shared" si="0"/>
        <v>584000000</v>
      </c>
      <c r="J33" s="27" t="s">
        <v>40</v>
      </c>
      <c r="K33" s="27" t="s">
        <v>40</v>
      </c>
      <c r="L33" s="61" t="s">
        <v>72</v>
      </c>
    </row>
    <row r="34" spans="2:12" ht="64.5" customHeight="1">
      <c r="B34" s="24">
        <v>80111504</v>
      </c>
      <c r="C34" s="30" t="s">
        <v>77</v>
      </c>
      <c r="D34" s="26" t="s">
        <v>36</v>
      </c>
      <c r="E34" s="27" t="s">
        <v>48</v>
      </c>
      <c r="F34" s="27" t="s">
        <v>71</v>
      </c>
      <c r="G34" s="27" t="s">
        <v>78</v>
      </c>
      <c r="H34" s="166">
        <f>311000000*1.06</f>
        <v>329660000</v>
      </c>
      <c r="I34" s="28">
        <f t="shared" si="0"/>
        <v>329660000</v>
      </c>
      <c r="J34" s="27" t="s">
        <v>40</v>
      </c>
      <c r="K34" s="27" t="s">
        <v>40</v>
      </c>
      <c r="L34" s="61" t="s">
        <v>72</v>
      </c>
    </row>
    <row r="35" spans="2:12" ht="55.5" customHeight="1">
      <c r="B35" s="24">
        <v>81112101</v>
      </c>
      <c r="C35" s="30" t="s">
        <v>79</v>
      </c>
      <c r="D35" s="26" t="s">
        <v>36</v>
      </c>
      <c r="E35" s="27" t="s">
        <v>48</v>
      </c>
      <c r="F35" s="27" t="s">
        <v>71</v>
      </c>
      <c r="G35" s="27" t="s">
        <v>68</v>
      </c>
      <c r="H35" s="166">
        <v>1061000000</v>
      </c>
      <c r="I35" s="28">
        <f t="shared" si="0"/>
        <v>1061000000</v>
      </c>
      <c r="J35" s="27" t="s">
        <v>40</v>
      </c>
      <c r="K35" s="27" t="s">
        <v>40</v>
      </c>
      <c r="L35" s="61" t="s">
        <v>59</v>
      </c>
    </row>
    <row r="36" spans="2:12" ht="63" customHeight="1">
      <c r="B36" s="24" t="s">
        <v>80</v>
      </c>
      <c r="C36" s="30" t="s">
        <v>81</v>
      </c>
      <c r="D36" s="26" t="s">
        <v>36</v>
      </c>
      <c r="E36" s="27" t="s">
        <v>51</v>
      </c>
      <c r="F36" s="27" t="s">
        <v>58</v>
      </c>
      <c r="G36" s="27" t="s">
        <v>54</v>
      </c>
      <c r="H36" s="166">
        <v>2300000000</v>
      </c>
      <c r="I36" s="28">
        <f t="shared" si="0"/>
        <v>2300000000</v>
      </c>
      <c r="J36" s="27" t="s">
        <v>40</v>
      </c>
      <c r="K36" s="27" t="s">
        <v>40</v>
      </c>
      <c r="L36" s="61" t="s">
        <v>82</v>
      </c>
    </row>
    <row r="37" spans="2:12" ht="63" customHeight="1">
      <c r="B37" s="24">
        <v>86101802</v>
      </c>
      <c r="C37" s="30" t="s">
        <v>83</v>
      </c>
      <c r="D37" s="26" t="s">
        <v>36</v>
      </c>
      <c r="E37" s="27" t="s">
        <v>42</v>
      </c>
      <c r="F37" s="27" t="s">
        <v>71</v>
      </c>
      <c r="G37" s="27" t="s">
        <v>64</v>
      </c>
      <c r="H37" s="166">
        <v>746060840</v>
      </c>
      <c r="I37" s="28">
        <f t="shared" si="0"/>
        <v>746060840</v>
      </c>
      <c r="J37" s="27" t="s">
        <v>40</v>
      </c>
      <c r="K37" s="27" t="s">
        <v>40</v>
      </c>
      <c r="L37" s="61" t="s">
        <v>49</v>
      </c>
    </row>
    <row r="38" spans="2:12" ht="56.25" customHeight="1">
      <c r="B38" s="24">
        <v>85122109</v>
      </c>
      <c r="C38" s="30" t="s">
        <v>84</v>
      </c>
      <c r="D38" s="26" t="s">
        <v>36</v>
      </c>
      <c r="E38" s="27" t="s">
        <v>48</v>
      </c>
      <c r="F38" s="27" t="s">
        <v>71</v>
      </c>
      <c r="G38" s="27" t="s">
        <v>44</v>
      </c>
      <c r="H38" s="166">
        <v>1155660000</v>
      </c>
      <c r="I38" s="28">
        <f t="shared" si="0"/>
        <v>1155660000</v>
      </c>
      <c r="J38" s="27" t="s">
        <v>40</v>
      </c>
      <c r="K38" s="27" t="s">
        <v>40</v>
      </c>
      <c r="L38" s="61" t="s">
        <v>72</v>
      </c>
    </row>
    <row r="39" spans="2:12" ht="57.75" customHeight="1">
      <c r="B39" s="24">
        <v>86101802</v>
      </c>
      <c r="C39" s="30" t="s">
        <v>85</v>
      </c>
      <c r="D39" s="26" t="s">
        <v>36</v>
      </c>
      <c r="E39" s="27" t="s">
        <v>42</v>
      </c>
      <c r="F39" s="27" t="s">
        <v>71</v>
      </c>
      <c r="G39" s="27" t="s">
        <v>44</v>
      </c>
      <c r="H39" s="166">
        <f>(4000000*10)*1.06</f>
        <v>42400000</v>
      </c>
      <c r="I39" s="28">
        <f t="shared" si="0"/>
        <v>42400000</v>
      </c>
      <c r="J39" s="27" t="s">
        <v>40</v>
      </c>
      <c r="K39" s="27" t="s">
        <v>40</v>
      </c>
      <c r="L39" s="61" t="s">
        <v>86</v>
      </c>
    </row>
    <row r="40" spans="2:12" ht="63.75" customHeight="1">
      <c r="B40" s="24" t="s">
        <v>534</v>
      </c>
      <c r="C40" s="30" t="s">
        <v>87</v>
      </c>
      <c r="D40" s="26" t="s">
        <v>36</v>
      </c>
      <c r="E40" s="27" t="s">
        <v>57</v>
      </c>
      <c r="F40" s="27" t="s">
        <v>38</v>
      </c>
      <c r="G40" s="27" t="s">
        <v>68</v>
      </c>
      <c r="H40" s="166">
        <v>100000000</v>
      </c>
      <c r="I40" s="28">
        <f t="shared" si="0"/>
        <v>100000000</v>
      </c>
      <c r="J40" s="27" t="s">
        <v>40</v>
      </c>
      <c r="K40" s="27" t="s">
        <v>40</v>
      </c>
      <c r="L40" s="61" t="s">
        <v>86</v>
      </c>
    </row>
    <row r="41" spans="2:12" ht="55.5" customHeight="1">
      <c r="B41" s="31" t="s">
        <v>529</v>
      </c>
      <c r="C41" s="25" t="s">
        <v>88</v>
      </c>
      <c r="D41" s="26" t="s">
        <v>36</v>
      </c>
      <c r="E41" s="31" t="s">
        <v>48</v>
      </c>
      <c r="F41" s="31" t="s">
        <v>58</v>
      </c>
      <c r="G41" s="27" t="s">
        <v>68</v>
      </c>
      <c r="H41" s="166">
        <v>14100000000</v>
      </c>
      <c r="I41" s="28">
        <f>H41</f>
        <v>14100000000</v>
      </c>
      <c r="J41" s="27" t="s">
        <v>40</v>
      </c>
      <c r="K41" s="27" t="s">
        <v>40</v>
      </c>
      <c r="L41" s="61" t="s">
        <v>86</v>
      </c>
    </row>
    <row r="42" spans="2:12" ht="54" customHeight="1">
      <c r="B42" s="31">
        <v>90151802</v>
      </c>
      <c r="C42" s="25" t="s">
        <v>90</v>
      </c>
      <c r="D42" s="26" t="s">
        <v>91</v>
      </c>
      <c r="E42" s="31" t="s">
        <v>57</v>
      </c>
      <c r="F42" s="31" t="s">
        <v>43</v>
      </c>
      <c r="G42" s="27" t="s">
        <v>54</v>
      </c>
      <c r="H42" s="166">
        <v>100000000</v>
      </c>
      <c r="I42" s="28">
        <f>H42</f>
        <v>100000000</v>
      </c>
      <c r="J42" s="27" t="s">
        <v>40</v>
      </c>
      <c r="K42" s="27" t="s">
        <v>40</v>
      </c>
      <c r="L42" s="61" t="s">
        <v>72</v>
      </c>
    </row>
    <row r="43" spans="2:12" ht="48.75" customHeight="1">
      <c r="B43" s="31">
        <v>90101801</v>
      </c>
      <c r="C43" s="25" t="s">
        <v>512</v>
      </c>
      <c r="D43" s="31" t="s">
        <v>36</v>
      </c>
      <c r="E43" s="31" t="s">
        <v>51</v>
      </c>
      <c r="F43" s="31" t="s">
        <v>58</v>
      </c>
      <c r="G43" s="31" t="s">
        <v>450</v>
      </c>
      <c r="H43" s="166">
        <v>8000000000</v>
      </c>
      <c r="I43" s="28">
        <f>H43</f>
        <v>8000000000</v>
      </c>
      <c r="J43" s="27" t="s">
        <v>40</v>
      </c>
      <c r="K43" s="27" t="s">
        <v>40</v>
      </c>
      <c r="L43" s="61" t="s">
        <v>72</v>
      </c>
    </row>
    <row r="44" spans="2:12" ht="60" customHeight="1">
      <c r="B44" s="31" t="s">
        <v>530</v>
      </c>
      <c r="C44" s="25" t="s">
        <v>92</v>
      </c>
      <c r="D44" s="31" t="s">
        <v>36</v>
      </c>
      <c r="E44" s="31" t="s">
        <v>93</v>
      </c>
      <c r="F44" s="31" t="s">
        <v>43</v>
      </c>
      <c r="G44" s="27" t="s">
        <v>54</v>
      </c>
      <c r="H44" s="166">
        <v>1000000000</v>
      </c>
      <c r="I44" s="28">
        <f>H44</f>
        <v>1000000000</v>
      </c>
      <c r="J44" s="27" t="s">
        <v>40</v>
      </c>
      <c r="K44" s="27" t="s">
        <v>40</v>
      </c>
      <c r="L44" s="61" t="s">
        <v>49</v>
      </c>
    </row>
    <row r="45" spans="2:12" ht="81" customHeight="1">
      <c r="B45" s="31" t="s">
        <v>531</v>
      </c>
      <c r="C45" s="25" t="s">
        <v>95</v>
      </c>
      <c r="D45" s="31" t="s">
        <v>36</v>
      </c>
      <c r="E45" s="31" t="s">
        <v>94</v>
      </c>
      <c r="F45" s="31" t="s">
        <v>38</v>
      </c>
      <c r="G45" s="27" t="s">
        <v>54</v>
      </c>
      <c r="H45" s="166">
        <v>1000000000</v>
      </c>
      <c r="I45" s="28">
        <f>H45</f>
        <v>1000000000</v>
      </c>
      <c r="J45" s="27" t="s">
        <v>40</v>
      </c>
      <c r="K45" s="27" t="s">
        <v>40</v>
      </c>
      <c r="L45" s="61" t="s">
        <v>49</v>
      </c>
    </row>
    <row r="46" spans="2:12" ht="135" customHeight="1">
      <c r="B46" s="24" t="s">
        <v>532</v>
      </c>
      <c r="C46" s="25" t="s">
        <v>96</v>
      </c>
      <c r="D46" s="35" t="s">
        <v>483</v>
      </c>
      <c r="E46" s="37" t="s">
        <v>48</v>
      </c>
      <c r="F46" s="31" t="s">
        <v>97</v>
      </c>
      <c r="G46" s="2" t="s">
        <v>98</v>
      </c>
      <c r="H46" s="166">
        <v>10000000000</v>
      </c>
      <c r="I46" s="38">
        <v>10000000000</v>
      </c>
      <c r="J46" s="31" t="s">
        <v>99</v>
      </c>
      <c r="K46" s="31" t="s">
        <v>100</v>
      </c>
      <c r="L46" s="61" t="s">
        <v>249</v>
      </c>
    </row>
    <row r="47" spans="2:12" ht="79.5" customHeight="1">
      <c r="B47" s="34">
        <v>49241712</v>
      </c>
      <c r="C47" s="33" t="s">
        <v>109</v>
      </c>
      <c r="D47" s="31" t="s">
        <v>101</v>
      </c>
      <c r="E47" s="31" t="s">
        <v>102</v>
      </c>
      <c r="F47" s="31" t="s">
        <v>103</v>
      </c>
      <c r="G47" s="31" t="s">
        <v>54</v>
      </c>
      <c r="H47" s="166">
        <v>100000000</v>
      </c>
      <c r="I47" s="38">
        <v>150000000</v>
      </c>
      <c r="J47" s="31" t="s">
        <v>99</v>
      </c>
      <c r="K47" s="31" t="s">
        <v>100</v>
      </c>
      <c r="L47" s="61" t="s">
        <v>249</v>
      </c>
    </row>
    <row r="48" spans="2:12" ht="75">
      <c r="B48" s="34" t="s">
        <v>538</v>
      </c>
      <c r="C48" s="39" t="s">
        <v>104</v>
      </c>
      <c r="D48" s="35">
        <v>42036</v>
      </c>
      <c r="E48" s="36" t="s">
        <v>42</v>
      </c>
      <c r="F48" s="31" t="s">
        <v>97</v>
      </c>
      <c r="G48" s="31" t="s">
        <v>54</v>
      </c>
      <c r="H48" s="166">
        <v>376557120</v>
      </c>
      <c r="I48" s="38">
        <v>500000000</v>
      </c>
      <c r="J48" s="31" t="s">
        <v>99</v>
      </c>
      <c r="K48" s="31" t="s">
        <v>100</v>
      </c>
      <c r="L48" s="61" t="s">
        <v>249</v>
      </c>
    </row>
    <row r="49" spans="2:12" ht="80.25" customHeight="1">
      <c r="B49" s="34" t="s">
        <v>533</v>
      </c>
      <c r="C49" s="33" t="s">
        <v>105</v>
      </c>
      <c r="D49" s="31" t="s">
        <v>91</v>
      </c>
      <c r="E49" s="36" t="s">
        <v>46</v>
      </c>
      <c r="F49" s="31" t="s">
        <v>38</v>
      </c>
      <c r="G49" s="31" t="s">
        <v>54</v>
      </c>
      <c r="H49" s="166">
        <v>2140346398</v>
      </c>
      <c r="I49" s="38">
        <v>2140346398</v>
      </c>
      <c r="J49" s="31" t="s">
        <v>99</v>
      </c>
      <c r="K49" s="31" t="s">
        <v>100</v>
      </c>
      <c r="L49" s="61" t="s">
        <v>249</v>
      </c>
    </row>
    <row r="50" spans="2:12" ht="75" customHeight="1">
      <c r="B50" s="34">
        <v>721029</v>
      </c>
      <c r="C50" s="33" t="s">
        <v>106</v>
      </c>
      <c r="D50" s="35">
        <v>42036</v>
      </c>
      <c r="E50" s="36" t="s">
        <v>89</v>
      </c>
      <c r="F50" s="31" t="s">
        <v>166</v>
      </c>
      <c r="G50" s="31" t="s">
        <v>54</v>
      </c>
      <c r="H50" s="166">
        <v>1550000000</v>
      </c>
      <c r="I50" s="38">
        <v>1550000000</v>
      </c>
      <c r="J50" s="31" t="s">
        <v>99</v>
      </c>
      <c r="K50" s="31" t="s">
        <v>100</v>
      </c>
      <c r="L50" s="61" t="s">
        <v>249</v>
      </c>
    </row>
    <row r="51" spans="2:12" ht="75" customHeight="1">
      <c r="B51" s="40" t="s">
        <v>535</v>
      </c>
      <c r="C51" s="33" t="s">
        <v>107</v>
      </c>
      <c r="D51" s="35">
        <v>42064</v>
      </c>
      <c r="E51" s="36" t="s">
        <v>108</v>
      </c>
      <c r="F51" s="31" t="s">
        <v>38</v>
      </c>
      <c r="G51" s="31" t="s">
        <v>54</v>
      </c>
      <c r="H51" s="166">
        <v>500000000</v>
      </c>
      <c r="I51" s="38">
        <v>500000000</v>
      </c>
      <c r="J51" s="31" t="s">
        <v>99</v>
      </c>
      <c r="K51" s="31" t="s">
        <v>100</v>
      </c>
      <c r="L51" s="61" t="s">
        <v>249</v>
      </c>
    </row>
    <row r="52" spans="2:12" ht="75" customHeight="1">
      <c r="B52" s="41">
        <v>80101505</v>
      </c>
      <c r="C52" s="42" t="s">
        <v>110</v>
      </c>
      <c r="D52" s="43">
        <v>42370</v>
      </c>
      <c r="E52" s="44" t="s">
        <v>111</v>
      </c>
      <c r="F52" s="44" t="s">
        <v>112</v>
      </c>
      <c r="G52" s="44" t="s">
        <v>54</v>
      </c>
      <c r="H52" s="166">
        <v>900000000</v>
      </c>
      <c r="I52" s="52">
        <v>900000000</v>
      </c>
      <c r="J52" s="44" t="s">
        <v>99</v>
      </c>
      <c r="K52" s="44" t="s">
        <v>113</v>
      </c>
      <c r="L52" s="61" t="s">
        <v>114</v>
      </c>
    </row>
    <row r="53" spans="2:12" ht="75" customHeight="1">
      <c r="B53" s="41" t="s">
        <v>536</v>
      </c>
      <c r="C53" s="45" t="s">
        <v>115</v>
      </c>
      <c r="D53" s="43">
        <v>42370</v>
      </c>
      <c r="E53" s="44" t="s">
        <v>111</v>
      </c>
      <c r="F53" s="44" t="s">
        <v>53</v>
      </c>
      <c r="G53" s="44" t="s">
        <v>54</v>
      </c>
      <c r="H53" s="166">
        <v>88593104</v>
      </c>
      <c r="I53" s="52">
        <v>88593104</v>
      </c>
      <c r="J53" s="44" t="s">
        <v>99</v>
      </c>
      <c r="K53" s="44" t="s">
        <v>113</v>
      </c>
      <c r="L53" s="61" t="s">
        <v>116</v>
      </c>
    </row>
    <row r="54" spans="2:12" ht="75" customHeight="1">
      <c r="B54" s="34">
        <v>80101505</v>
      </c>
      <c r="C54" s="46" t="s">
        <v>117</v>
      </c>
      <c r="D54" s="43">
        <v>42461</v>
      </c>
      <c r="E54" s="44" t="s">
        <v>118</v>
      </c>
      <c r="F54" s="44" t="s">
        <v>112</v>
      </c>
      <c r="G54" s="44" t="s">
        <v>54</v>
      </c>
      <c r="H54" s="166">
        <v>2000000000</v>
      </c>
      <c r="I54" s="52">
        <v>2000000000</v>
      </c>
      <c r="J54" s="44" t="s">
        <v>99</v>
      </c>
      <c r="K54" s="44" t="s">
        <v>113</v>
      </c>
      <c r="L54" s="61" t="s">
        <v>114</v>
      </c>
    </row>
    <row r="55" spans="2:12" ht="75" customHeight="1">
      <c r="B55" s="41" t="s">
        <v>537</v>
      </c>
      <c r="C55" s="39" t="s">
        <v>119</v>
      </c>
      <c r="D55" s="43">
        <v>42401</v>
      </c>
      <c r="E55" s="44" t="s">
        <v>120</v>
      </c>
      <c r="F55" s="44" t="s">
        <v>53</v>
      </c>
      <c r="G55" s="44" t="s">
        <v>54</v>
      </c>
      <c r="H55" s="166">
        <v>851275034</v>
      </c>
      <c r="I55" s="52">
        <v>851275034</v>
      </c>
      <c r="J55" s="44" t="s">
        <v>99</v>
      </c>
      <c r="K55" s="44" t="s">
        <v>113</v>
      </c>
      <c r="L55" s="61" t="s">
        <v>116</v>
      </c>
    </row>
    <row r="56" spans="2:12" ht="75" customHeight="1">
      <c r="B56" s="34">
        <v>80101510</v>
      </c>
      <c r="C56" s="33" t="s">
        <v>121</v>
      </c>
      <c r="D56" s="47">
        <v>42401</v>
      </c>
      <c r="E56" s="31" t="s">
        <v>120</v>
      </c>
      <c r="F56" s="31" t="s">
        <v>122</v>
      </c>
      <c r="G56" s="31" t="s">
        <v>54</v>
      </c>
      <c r="H56" s="166">
        <v>20000000</v>
      </c>
      <c r="I56" s="48">
        <v>20000000</v>
      </c>
      <c r="J56" s="31" t="s">
        <v>99</v>
      </c>
      <c r="K56" s="31" t="s">
        <v>113</v>
      </c>
      <c r="L56" s="61" t="s">
        <v>123</v>
      </c>
    </row>
    <row r="57" spans="2:12" ht="75" customHeight="1">
      <c r="B57" s="49">
        <v>81111509</v>
      </c>
      <c r="C57" s="33" t="s">
        <v>124</v>
      </c>
      <c r="D57" s="50">
        <v>42401</v>
      </c>
      <c r="E57" s="44" t="s">
        <v>125</v>
      </c>
      <c r="F57" s="51" t="s">
        <v>122</v>
      </c>
      <c r="G57" s="44" t="s">
        <v>54</v>
      </c>
      <c r="H57" s="166">
        <v>8638520</v>
      </c>
      <c r="I57" s="52">
        <v>8638520</v>
      </c>
      <c r="J57" s="44" t="s">
        <v>99</v>
      </c>
      <c r="K57" s="44" t="s">
        <v>113</v>
      </c>
      <c r="L57" s="61" t="s">
        <v>116</v>
      </c>
    </row>
    <row r="58" spans="2:12" ht="75" customHeight="1">
      <c r="B58" s="49">
        <v>801216</v>
      </c>
      <c r="C58" s="53" t="s">
        <v>126</v>
      </c>
      <c r="D58" s="43" t="s">
        <v>444</v>
      </c>
      <c r="E58" s="44" t="s">
        <v>118</v>
      </c>
      <c r="F58" s="44" t="s">
        <v>122</v>
      </c>
      <c r="G58" s="44" t="s">
        <v>54</v>
      </c>
      <c r="H58" s="166">
        <v>200000000</v>
      </c>
      <c r="I58" s="52">
        <v>200000000</v>
      </c>
      <c r="J58" s="44" t="s">
        <v>99</v>
      </c>
      <c r="K58" s="44" t="s">
        <v>113</v>
      </c>
      <c r="L58" s="61" t="s">
        <v>114</v>
      </c>
    </row>
    <row r="59" spans="2:12" ht="75" customHeight="1">
      <c r="B59" s="54" t="s">
        <v>539</v>
      </c>
      <c r="C59" s="55" t="s">
        <v>127</v>
      </c>
      <c r="D59" s="56">
        <v>42401</v>
      </c>
      <c r="E59" s="57" t="s">
        <v>120</v>
      </c>
      <c r="F59" s="57" t="s">
        <v>128</v>
      </c>
      <c r="G59" s="57" t="s">
        <v>54</v>
      </c>
      <c r="H59" s="166">
        <v>250000000</v>
      </c>
      <c r="I59" s="58">
        <v>250000000</v>
      </c>
      <c r="J59" s="57" t="s">
        <v>99</v>
      </c>
      <c r="K59" s="57" t="s">
        <v>113</v>
      </c>
      <c r="L59" s="61" t="s">
        <v>114</v>
      </c>
    </row>
    <row r="60" spans="2:12" ht="75" customHeight="1">
      <c r="B60" s="54">
        <v>80131702</v>
      </c>
      <c r="C60" s="55" t="s">
        <v>129</v>
      </c>
      <c r="D60" s="56">
        <v>42430</v>
      </c>
      <c r="E60" s="57" t="s">
        <v>42</v>
      </c>
      <c r="F60" s="57" t="s">
        <v>130</v>
      </c>
      <c r="G60" s="57" t="s">
        <v>54</v>
      </c>
      <c r="H60" s="166">
        <v>3000000000</v>
      </c>
      <c r="I60" s="58">
        <v>3000000000</v>
      </c>
      <c r="J60" s="57" t="s">
        <v>99</v>
      </c>
      <c r="K60" s="57" t="s">
        <v>113</v>
      </c>
      <c r="L60" s="61" t="s">
        <v>114</v>
      </c>
    </row>
    <row r="61" spans="2:12" ht="75" customHeight="1">
      <c r="B61" s="59">
        <v>80161800</v>
      </c>
      <c r="C61" s="53" t="s">
        <v>131</v>
      </c>
      <c r="D61" s="43" t="s">
        <v>36</v>
      </c>
      <c r="E61" s="51" t="s">
        <v>108</v>
      </c>
      <c r="F61" s="51" t="s">
        <v>136</v>
      </c>
      <c r="G61" s="57" t="s">
        <v>54</v>
      </c>
      <c r="H61" s="166">
        <v>43554474</v>
      </c>
      <c r="I61" s="60">
        <v>43554474</v>
      </c>
      <c r="J61" s="57" t="s">
        <v>99</v>
      </c>
      <c r="K61" s="57" t="s">
        <v>113</v>
      </c>
      <c r="L61" s="61" t="s">
        <v>114</v>
      </c>
    </row>
    <row r="62" spans="2:12" ht="60">
      <c r="B62" s="59">
        <v>80161800</v>
      </c>
      <c r="C62" s="33" t="s">
        <v>132</v>
      </c>
      <c r="D62" s="35" t="s">
        <v>133</v>
      </c>
      <c r="E62" s="31" t="s">
        <v>135</v>
      </c>
      <c r="F62" s="31" t="s">
        <v>128</v>
      </c>
      <c r="G62" s="31" t="s">
        <v>54</v>
      </c>
      <c r="H62" s="166">
        <v>200000000</v>
      </c>
      <c r="I62" s="48">
        <v>200000000</v>
      </c>
      <c r="J62" s="31" t="s">
        <v>99</v>
      </c>
      <c r="K62" s="31" t="s">
        <v>113</v>
      </c>
      <c r="L62" s="61" t="s">
        <v>114</v>
      </c>
    </row>
    <row r="63" spans="2:12" ht="60">
      <c r="B63" s="34" t="s">
        <v>540</v>
      </c>
      <c r="C63" s="39" t="s">
        <v>134</v>
      </c>
      <c r="D63" s="35">
        <v>42461</v>
      </c>
      <c r="E63" s="31" t="s">
        <v>135</v>
      </c>
      <c r="F63" s="31" t="s">
        <v>122</v>
      </c>
      <c r="G63" s="31" t="s">
        <v>54</v>
      </c>
      <c r="H63" s="166">
        <v>210000000</v>
      </c>
      <c r="I63" s="48">
        <v>210000000</v>
      </c>
      <c r="J63" s="31" t="s">
        <v>99</v>
      </c>
      <c r="K63" s="31" t="s">
        <v>113</v>
      </c>
      <c r="L63" s="61" t="s">
        <v>114</v>
      </c>
    </row>
    <row r="64" spans="2:12" ht="83.25" customHeight="1">
      <c r="B64" s="34">
        <v>55111600</v>
      </c>
      <c r="C64" s="62" t="s">
        <v>142</v>
      </c>
      <c r="D64" s="63" t="s">
        <v>483</v>
      </c>
      <c r="E64" s="31" t="s">
        <v>48</v>
      </c>
      <c r="F64" s="31" t="s">
        <v>122</v>
      </c>
      <c r="G64" s="31" t="s">
        <v>54</v>
      </c>
      <c r="H64" s="166">
        <v>20000000</v>
      </c>
      <c r="I64" s="48">
        <v>20000000</v>
      </c>
      <c r="J64" s="31" t="s">
        <v>99</v>
      </c>
      <c r="K64" s="31" t="s">
        <v>113</v>
      </c>
      <c r="L64" s="61" t="s">
        <v>253</v>
      </c>
    </row>
    <row r="65" spans="2:12" ht="83.25" customHeight="1">
      <c r="B65" s="34">
        <v>93151500</v>
      </c>
      <c r="C65" s="62" t="s">
        <v>521</v>
      </c>
      <c r="D65" s="63" t="s">
        <v>483</v>
      </c>
      <c r="E65" s="31" t="s">
        <v>89</v>
      </c>
      <c r="F65" s="31" t="s">
        <v>122</v>
      </c>
      <c r="G65" s="31" t="s">
        <v>54</v>
      </c>
      <c r="H65" s="166">
        <v>354000000</v>
      </c>
      <c r="I65" s="48">
        <f>H65</f>
        <v>354000000</v>
      </c>
      <c r="J65" s="31" t="s">
        <v>145</v>
      </c>
      <c r="K65" s="31" t="s">
        <v>113</v>
      </c>
      <c r="L65" s="61" t="s">
        <v>522</v>
      </c>
    </row>
    <row r="66" spans="2:12" ht="60">
      <c r="B66" s="34">
        <v>78102200</v>
      </c>
      <c r="C66" s="62" t="s">
        <v>143</v>
      </c>
      <c r="D66" s="63" t="s">
        <v>144</v>
      </c>
      <c r="E66" s="31" t="s">
        <v>48</v>
      </c>
      <c r="F66" s="31" t="s">
        <v>128</v>
      </c>
      <c r="G66" s="31" t="s">
        <v>54</v>
      </c>
      <c r="H66" s="166">
        <v>428693826</v>
      </c>
      <c r="I66" s="48">
        <v>428693826</v>
      </c>
      <c r="J66" s="31" t="s">
        <v>145</v>
      </c>
      <c r="K66" s="31" t="s">
        <v>100</v>
      </c>
      <c r="L66" s="61" t="s">
        <v>146</v>
      </c>
    </row>
    <row r="67" spans="2:12" ht="54.75" customHeight="1">
      <c r="B67" s="34">
        <v>781318</v>
      </c>
      <c r="C67" s="62" t="s">
        <v>458</v>
      </c>
      <c r="D67" s="63" t="s">
        <v>147</v>
      </c>
      <c r="E67" s="31">
        <v>11</v>
      </c>
      <c r="F67" s="31" t="s">
        <v>53</v>
      </c>
      <c r="G67" s="31" t="s">
        <v>54</v>
      </c>
      <c r="H67" s="166">
        <v>292709806</v>
      </c>
      <c r="I67" s="48">
        <f>H67</f>
        <v>292709806</v>
      </c>
      <c r="J67" s="31" t="s">
        <v>145</v>
      </c>
      <c r="K67" s="31" t="s">
        <v>100</v>
      </c>
      <c r="L67" s="61" t="s">
        <v>146</v>
      </c>
    </row>
    <row r="68" spans="2:12" ht="54.75" customHeight="1">
      <c r="B68" s="34">
        <v>811117</v>
      </c>
      <c r="C68" s="62" t="s">
        <v>148</v>
      </c>
      <c r="D68" s="63" t="s">
        <v>147</v>
      </c>
      <c r="E68" s="31">
        <v>11</v>
      </c>
      <c r="F68" s="31" t="s">
        <v>53</v>
      </c>
      <c r="G68" s="31" t="s">
        <v>54</v>
      </c>
      <c r="H68" s="166">
        <v>30700000</v>
      </c>
      <c r="I68" s="48">
        <v>30700000</v>
      </c>
      <c r="J68" s="31" t="s">
        <v>145</v>
      </c>
      <c r="K68" s="31" t="s">
        <v>100</v>
      </c>
      <c r="L68" s="61" t="s">
        <v>149</v>
      </c>
    </row>
    <row r="69" spans="2:12" ht="51" customHeight="1">
      <c r="B69" s="34">
        <v>80121700</v>
      </c>
      <c r="C69" s="62" t="s">
        <v>150</v>
      </c>
      <c r="D69" s="63" t="s">
        <v>144</v>
      </c>
      <c r="E69" s="31">
        <v>11</v>
      </c>
      <c r="F69" s="31" t="s">
        <v>53</v>
      </c>
      <c r="G69" s="31" t="s">
        <v>54</v>
      </c>
      <c r="H69" s="166">
        <v>78927593</v>
      </c>
      <c r="I69" s="48">
        <v>78927593</v>
      </c>
      <c r="J69" s="31" t="s">
        <v>145</v>
      </c>
      <c r="K69" s="31" t="s">
        <v>100</v>
      </c>
      <c r="L69" s="61" t="s">
        <v>149</v>
      </c>
    </row>
    <row r="70" spans="2:12" ht="55.5" customHeight="1">
      <c r="B70" s="34">
        <v>811315</v>
      </c>
      <c r="C70" s="62" t="s">
        <v>151</v>
      </c>
      <c r="D70" s="63" t="s">
        <v>144</v>
      </c>
      <c r="E70" s="31">
        <v>11</v>
      </c>
      <c r="F70" s="31" t="s">
        <v>53</v>
      </c>
      <c r="G70" s="31" t="s">
        <v>54</v>
      </c>
      <c r="H70" s="166">
        <v>78848000</v>
      </c>
      <c r="I70" s="48">
        <v>78848000</v>
      </c>
      <c r="J70" s="31" t="s">
        <v>145</v>
      </c>
      <c r="K70" s="31" t="s">
        <v>100</v>
      </c>
      <c r="L70" s="61" t="s">
        <v>149</v>
      </c>
    </row>
    <row r="71" spans="2:12" ht="150">
      <c r="B71" s="34" t="s">
        <v>523</v>
      </c>
      <c r="C71" s="33" t="s">
        <v>153</v>
      </c>
      <c r="D71" s="63">
        <v>42398</v>
      </c>
      <c r="E71" s="31" t="s">
        <v>154</v>
      </c>
      <c r="F71" s="31" t="s">
        <v>155</v>
      </c>
      <c r="G71" s="27" t="s">
        <v>156</v>
      </c>
      <c r="H71" s="166">
        <v>330932050</v>
      </c>
      <c r="I71" s="64">
        <v>330932050</v>
      </c>
      <c r="J71" s="31" t="s">
        <v>99</v>
      </c>
      <c r="K71" s="31" t="s">
        <v>40</v>
      </c>
      <c r="L71" s="61" t="s">
        <v>250</v>
      </c>
    </row>
    <row r="72" spans="2:12" ht="105">
      <c r="B72" s="34">
        <v>811017</v>
      </c>
      <c r="C72" s="33" t="s">
        <v>158</v>
      </c>
      <c r="D72" s="63">
        <v>42398</v>
      </c>
      <c r="E72" s="31" t="s">
        <v>159</v>
      </c>
      <c r="F72" s="31" t="s">
        <v>155</v>
      </c>
      <c r="G72" s="27" t="s">
        <v>156</v>
      </c>
      <c r="H72" s="166">
        <v>86255697</v>
      </c>
      <c r="I72" s="64">
        <v>86255697</v>
      </c>
      <c r="J72" s="31" t="s">
        <v>99</v>
      </c>
      <c r="K72" s="31" t="s">
        <v>40</v>
      </c>
      <c r="L72" s="61" t="s">
        <v>251</v>
      </c>
    </row>
    <row r="73" spans="2:12" ht="90">
      <c r="B73" s="34">
        <v>811015</v>
      </c>
      <c r="C73" s="33" t="s">
        <v>160</v>
      </c>
      <c r="D73" s="63">
        <v>42398</v>
      </c>
      <c r="E73" s="31" t="s">
        <v>161</v>
      </c>
      <c r="F73" s="31" t="s">
        <v>155</v>
      </c>
      <c r="G73" s="27" t="s">
        <v>156</v>
      </c>
      <c r="H73" s="166">
        <v>114933018</v>
      </c>
      <c r="I73" s="64">
        <v>114933018</v>
      </c>
      <c r="J73" s="31" t="s">
        <v>99</v>
      </c>
      <c r="K73" s="31" t="s">
        <v>40</v>
      </c>
      <c r="L73" s="61" t="s">
        <v>252</v>
      </c>
    </row>
    <row r="74" spans="2:12" ht="75">
      <c r="B74" s="34">
        <v>811015</v>
      </c>
      <c r="C74" s="33" t="s">
        <v>162</v>
      </c>
      <c r="D74" s="63">
        <v>42398</v>
      </c>
      <c r="E74" s="31" t="s">
        <v>163</v>
      </c>
      <c r="F74" s="31" t="s">
        <v>155</v>
      </c>
      <c r="G74" s="27" t="s">
        <v>156</v>
      </c>
      <c r="H74" s="166">
        <v>644226687.312</v>
      </c>
      <c r="I74" s="64">
        <v>644226687.312</v>
      </c>
      <c r="J74" s="31" t="s">
        <v>99</v>
      </c>
      <c r="K74" s="31" t="s">
        <v>40</v>
      </c>
      <c r="L74" s="61" t="s">
        <v>250</v>
      </c>
    </row>
    <row r="75" spans="2:12" ht="60">
      <c r="B75" s="65" t="s">
        <v>164</v>
      </c>
      <c r="C75" s="32" t="s">
        <v>165</v>
      </c>
      <c r="D75" s="66">
        <v>42370</v>
      </c>
      <c r="E75" s="67" t="s">
        <v>163</v>
      </c>
      <c r="F75" s="67" t="s">
        <v>166</v>
      </c>
      <c r="G75" s="27" t="s">
        <v>167</v>
      </c>
      <c r="H75" s="166">
        <v>6363660277</v>
      </c>
      <c r="I75" s="68">
        <v>6363660277</v>
      </c>
      <c r="J75" s="67" t="s">
        <v>99</v>
      </c>
      <c r="K75" s="67" t="s">
        <v>40</v>
      </c>
      <c r="L75" s="61" t="s">
        <v>251</v>
      </c>
    </row>
    <row r="76" spans="2:12" ht="55.5" customHeight="1">
      <c r="B76" s="65">
        <v>721214</v>
      </c>
      <c r="C76" s="32" t="s">
        <v>168</v>
      </c>
      <c r="D76" s="66">
        <v>42370</v>
      </c>
      <c r="E76" s="67" t="s">
        <v>169</v>
      </c>
      <c r="F76" s="67" t="s">
        <v>166</v>
      </c>
      <c r="G76" s="27" t="s">
        <v>167</v>
      </c>
      <c r="H76" s="166">
        <v>21090004953</v>
      </c>
      <c r="I76" s="68">
        <v>8436001980</v>
      </c>
      <c r="J76" s="67" t="s">
        <v>170</v>
      </c>
      <c r="K76" s="67" t="s">
        <v>40</v>
      </c>
      <c r="L76" s="61" t="s">
        <v>252</v>
      </c>
    </row>
    <row r="77" spans="2:12" ht="55.5" customHeight="1">
      <c r="B77" s="24">
        <v>80131500</v>
      </c>
      <c r="C77" s="25" t="s">
        <v>198</v>
      </c>
      <c r="D77" s="26" t="s">
        <v>199</v>
      </c>
      <c r="E77" s="27" t="s">
        <v>89</v>
      </c>
      <c r="F77" s="27" t="s">
        <v>53</v>
      </c>
      <c r="G77" s="27" t="s">
        <v>54</v>
      </c>
      <c r="H77" s="166">
        <v>158895000</v>
      </c>
      <c r="I77" s="69">
        <f>H77</f>
        <v>158895000</v>
      </c>
      <c r="J77" s="27" t="s">
        <v>99</v>
      </c>
      <c r="K77" s="27" t="s">
        <v>100</v>
      </c>
      <c r="L77" s="61" t="s">
        <v>200</v>
      </c>
    </row>
    <row r="78" spans="2:12" ht="55.5" customHeight="1">
      <c r="B78" s="24">
        <v>80131500</v>
      </c>
      <c r="C78" s="70" t="s">
        <v>201</v>
      </c>
      <c r="D78" s="26" t="s">
        <v>199</v>
      </c>
      <c r="E78" s="27" t="s">
        <v>89</v>
      </c>
      <c r="F78" s="27" t="s">
        <v>53</v>
      </c>
      <c r="G78" s="27" t="s">
        <v>54</v>
      </c>
      <c r="H78" s="166">
        <v>133980000</v>
      </c>
      <c r="I78" s="69">
        <f>H78</f>
        <v>133980000</v>
      </c>
      <c r="J78" s="27" t="s">
        <v>99</v>
      </c>
      <c r="K78" s="27" t="s">
        <v>100</v>
      </c>
      <c r="L78" s="61" t="s">
        <v>200</v>
      </c>
    </row>
    <row r="79" spans="2:12" s="20" customFormat="1" ht="55.5" customHeight="1">
      <c r="B79" s="84" t="s">
        <v>527</v>
      </c>
      <c r="C79" s="88" t="s">
        <v>202</v>
      </c>
      <c r="D79" s="161" t="s">
        <v>101</v>
      </c>
      <c r="E79" s="87" t="s">
        <v>513</v>
      </c>
      <c r="F79" s="87" t="s">
        <v>203</v>
      </c>
      <c r="G79" s="87" t="s">
        <v>54</v>
      </c>
      <c r="H79" s="166">
        <v>3000000</v>
      </c>
      <c r="I79" s="162">
        <f aca="true" t="shared" si="1" ref="I79:I91">H79</f>
        <v>3000000</v>
      </c>
      <c r="J79" s="87" t="s">
        <v>99</v>
      </c>
      <c r="K79" s="87" t="s">
        <v>100</v>
      </c>
      <c r="L79" s="163" t="s">
        <v>200</v>
      </c>
    </row>
    <row r="80" spans="2:12" ht="55.5" customHeight="1">
      <c r="B80" s="24" t="s">
        <v>526</v>
      </c>
      <c r="C80" s="71" t="s">
        <v>204</v>
      </c>
      <c r="D80" s="26" t="s">
        <v>199</v>
      </c>
      <c r="E80" s="27" t="s">
        <v>89</v>
      </c>
      <c r="F80" s="27" t="s">
        <v>53</v>
      </c>
      <c r="G80" s="27" t="s">
        <v>54</v>
      </c>
      <c r="H80" s="166">
        <v>1175077494</v>
      </c>
      <c r="I80" s="69">
        <f t="shared" si="1"/>
        <v>1175077494</v>
      </c>
      <c r="J80" s="27" t="s">
        <v>99</v>
      </c>
      <c r="K80" s="27" t="s">
        <v>100</v>
      </c>
      <c r="L80" s="61" t="s">
        <v>200</v>
      </c>
    </row>
    <row r="81" spans="2:12" ht="76.5">
      <c r="B81" s="24">
        <v>92111801</v>
      </c>
      <c r="C81" s="71" t="s">
        <v>205</v>
      </c>
      <c r="D81" s="26" t="s">
        <v>199</v>
      </c>
      <c r="E81" s="27" t="s">
        <v>89</v>
      </c>
      <c r="F81" s="27" t="s">
        <v>53</v>
      </c>
      <c r="G81" s="27" t="s">
        <v>54</v>
      </c>
      <c r="H81" s="166">
        <v>30000000</v>
      </c>
      <c r="I81" s="69">
        <f t="shared" si="1"/>
        <v>30000000</v>
      </c>
      <c r="J81" s="27" t="s">
        <v>99</v>
      </c>
      <c r="K81" s="27" t="s">
        <v>100</v>
      </c>
      <c r="L81" s="61" t="s">
        <v>200</v>
      </c>
    </row>
    <row r="82" spans="2:12" ht="55.5" customHeight="1">
      <c r="B82" s="24">
        <v>80121500</v>
      </c>
      <c r="C82" s="71" t="s">
        <v>206</v>
      </c>
      <c r="D82" s="26" t="s">
        <v>199</v>
      </c>
      <c r="E82" s="27" t="s">
        <v>89</v>
      </c>
      <c r="F82" s="27" t="s">
        <v>53</v>
      </c>
      <c r="G82" s="27" t="s">
        <v>54</v>
      </c>
      <c r="H82" s="166">
        <v>53519400</v>
      </c>
      <c r="I82" s="69">
        <f>H82</f>
        <v>53519400</v>
      </c>
      <c r="J82" s="27" t="s">
        <v>99</v>
      </c>
      <c r="K82" s="27" t="s">
        <v>100</v>
      </c>
      <c r="L82" s="61" t="s">
        <v>200</v>
      </c>
    </row>
    <row r="83" spans="2:12" ht="55.5" customHeight="1">
      <c r="B83" s="24">
        <v>80161500</v>
      </c>
      <c r="C83" s="71" t="s">
        <v>207</v>
      </c>
      <c r="D83" s="26" t="s">
        <v>199</v>
      </c>
      <c r="E83" s="27" t="s">
        <v>89</v>
      </c>
      <c r="F83" s="27" t="s">
        <v>53</v>
      </c>
      <c r="G83" s="27" t="s">
        <v>54</v>
      </c>
      <c r="H83" s="166">
        <v>62000000</v>
      </c>
      <c r="I83" s="69">
        <f>H83</f>
        <v>62000000</v>
      </c>
      <c r="J83" s="27" t="s">
        <v>99</v>
      </c>
      <c r="K83" s="27" t="s">
        <v>100</v>
      </c>
      <c r="L83" s="61" t="s">
        <v>200</v>
      </c>
    </row>
    <row r="84" spans="2:12" ht="89.25">
      <c r="B84" s="24">
        <v>81141601</v>
      </c>
      <c r="C84" s="71" t="s">
        <v>208</v>
      </c>
      <c r="D84" s="26" t="s">
        <v>199</v>
      </c>
      <c r="E84" s="27" t="s">
        <v>89</v>
      </c>
      <c r="F84" s="27" t="s">
        <v>53</v>
      </c>
      <c r="G84" s="27" t="s">
        <v>54</v>
      </c>
      <c r="H84" s="166">
        <v>1030000000</v>
      </c>
      <c r="I84" s="69">
        <f t="shared" si="1"/>
        <v>1030000000</v>
      </c>
      <c r="J84" s="27" t="s">
        <v>99</v>
      </c>
      <c r="K84" s="27" t="s">
        <v>100</v>
      </c>
      <c r="L84" s="61" t="s">
        <v>200</v>
      </c>
    </row>
    <row r="85" spans="2:12" ht="76.5">
      <c r="B85" s="24">
        <v>92101900</v>
      </c>
      <c r="C85" s="71" t="s">
        <v>209</v>
      </c>
      <c r="D85" s="26" t="s">
        <v>199</v>
      </c>
      <c r="E85" s="27" t="s">
        <v>89</v>
      </c>
      <c r="F85" s="27" t="s">
        <v>53</v>
      </c>
      <c r="G85" s="27" t="s">
        <v>54</v>
      </c>
      <c r="H85" s="166">
        <v>30000000</v>
      </c>
      <c r="I85" s="69">
        <f t="shared" si="1"/>
        <v>30000000</v>
      </c>
      <c r="J85" s="27" t="s">
        <v>99</v>
      </c>
      <c r="K85" s="27" t="s">
        <v>100</v>
      </c>
      <c r="L85" s="61" t="s">
        <v>200</v>
      </c>
    </row>
    <row r="86" spans="2:12" ht="55.5" customHeight="1">
      <c r="B86" s="24">
        <v>86101701</v>
      </c>
      <c r="C86" s="25" t="s">
        <v>210</v>
      </c>
      <c r="D86" s="26" t="s">
        <v>199</v>
      </c>
      <c r="E86" s="27" t="s">
        <v>89</v>
      </c>
      <c r="F86" s="27" t="s">
        <v>53</v>
      </c>
      <c r="G86" s="27" t="s">
        <v>54</v>
      </c>
      <c r="H86" s="166">
        <v>54000000</v>
      </c>
      <c r="I86" s="69">
        <f t="shared" si="1"/>
        <v>54000000</v>
      </c>
      <c r="J86" s="27" t="s">
        <v>99</v>
      </c>
      <c r="K86" s="27" t="s">
        <v>100</v>
      </c>
      <c r="L86" s="61" t="s">
        <v>200</v>
      </c>
    </row>
    <row r="87" spans="2:12" ht="75" customHeight="1">
      <c r="B87" s="24">
        <v>83110000</v>
      </c>
      <c r="C87" s="25" t="s">
        <v>211</v>
      </c>
      <c r="D87" s="26" t="s">
        <v>199</v>
      </c>
      <c r="E87" s="27" t="s">
        <v>89</v>
      </c>
      <c r="F87" s="27" t="s">
        <v>53</v>
      </c>
      <c r="G87" s="27" t="s">
        <v>54</v>
      </c>
      <c r="H87" s="166">
        <v>35000000</v>
      </c>
      <c r="I87" s="69">
        <f t="shared" si="1"/>
        <v>35000000</v>
      </c>
      <c r="J87" s="27" t="s">
        <v>99</v>
      </c>
      <c r="K87" s="27" t="s">
        <v>100</v>
      </c>
      <c r="L87" s="61" t="s">
        <v>200</v>
      </c>
    </row>
    <row r="88" spans="2:12" ht="55.5" customHeight="1">
      <c r="B88" s="24">
        <v>80121500</v>
      </c>
      <c r="C88" s="25" t="s">
        <v>212</v>
      </c>
      <c r="D88" s="26" t="s">
        <v>199</v>
      </c>
      <c r="E88" s="27" t="s">
        <v>89</v>
      </c>
      <c r="F88" s="27" t="s">
        <v>53</v>
      </c>
      <c r="G88" s="27" t="s">
        <v>54</v>
      </c>
      <c r="H88" s="166">
        <v>236467735</v>
      </c>
      <c r="I88" s="69">
        <f t="shared" si="1"/>
        <v>236467735</v>
      </c>
      <c r="J88" s="27" t="s">
        <v>99</v>
      </c>
      <c r="K88" s="27" t="s">
        <v>100</v>
      </c>
      <c r="L88" s="61" t="s">
        <v>200</v>
      </c>
    </row>
    <row r="89" spans="2:12" ht="102">
      <c r="B89" s="24" t="s">
        <v>541</v>
      </c>
      <c r="C89" s="25" t="s">
        <v>213</v>
      </c>
      <c r="D89" s="26" t="s">
        <v>199</v>
      </c>
      <c r="E89" s="27" t="s">
        <v>89</v>
      </c>
      <c r="F89" s="27" t="s">
        <v>53</v>
      </c>
      <c r="G89" s="27" t="s">
        <v>54</v>
      </c>
      <c r="H89" s="166">
        <v>85000000</v>
      </c>
      <c r="I89" s="69">
        <f t="shared" si="1"/>
        <v>85000000</v>
      </c>
      <c r="J89" s="27" t="s">
        <v>99</v>
      </c>
      <c r="K89" s="27" t="s">
        <v>100</v>
      </c>
      <c r="L89" s="61" t="s">
        <v>200</v>
      </c>
    </row>
    <row r="90" spans="2:12" ht="55.5" customHeight="1">
      <c r="B90" s="24" t="s">
        <v>524</v>
      </c>
      <c r="C90" s="71" t="s">
        <v>214</v>
      </c>
      <c r="D90" s="26" t="s">
        <v>199</v>
      </c>
      <c r="E90" s="27" t="s">
        <v>57</v>
      </c>
      <c r="F90" s="72" t="s">
        <v>215</v>
      </c>
      <c r="G90" s="27" t="s">
        <v>54</v>
      </c>
      <c r="H90" s="166">
        <v>15000000</v>
      </c>
      <c r="I90" s="69">
        <f t="shared" si="1"/>
        <v>15000000</v>
      </c>
      <c r="J90" s="27" t="s">
        <v>99</v>
      </c>
      <c r="K90" s="27" t="s">
        <v>100</v>
      </c>
      <c r="L90" s="61" t="s">
        <v>200</v>
      </c>
    </row>
    <row r="91" spans="2:12" ht="55.5" customHeight="1">
      <c r="B91" s="24">
        <v>80111620</v>
      </c>
      <c r="C91" s="71" t="s">
        <v>216</v>
      </c>
      <c r="D91" s="26" t="s">
        <v>36</v>
      </c>
      <c r="E91" s="27" t="s">
        <v>48</v>
      </c>
      <c r="F91" s="72" t="s">
        <v>152</v>
      </c>
      <c r="G91" s="27" t="s">
        <v>54</v>
      </c>
      <c r="H91" s="166">
        <v>1152951400</v>
      </c>
      <c r="I91" s="69">
        <f t="shared" si="1"/>
        <v>1152951400</v>
      </c>
      <c r="J91" s="27" t="s">
        <v>99</v>
      </c>
      <c r="K91" s="27" t="s">
        <v>100</v>
      </c>
      <c r="L91" s="61" t="s">
        <v>200</v>
      </c>
    </row>
    <row r="92" spans="2:12" ht="55.5" customHeight="1">
      <c r="B92" s="24">
        <v>43191501</v>
      </c>
      <c r="C92" s="25" t="s">
        <v>217</v>
      </c>
      <c r="D92" s="26" t="s">
        <v>36</v>
      </c>
      <c r="E92" s="27" t="s">
        <v>48</v>
      </c>
      <c r="F92" s="27" t="s">
        <v>53</v>
      </c>
      <c r="G92" s="27" t="s">
        <v>54</v>
      </c>
      <c r="H92" s="166">
        <v>190000000</v>
      </c>
      <c r="I92" s="69">
        <f>H92</f>
        <v>190000000</v>
      </c>
      <c r="J92" s="27" t="s">
        <v>99</v>
      </c>
      <c r="K92" s="27" t="s">
        <v>113</v>
      </c>
      <c r="L92" s="61" t="s">
        <v>200</v>
      </c>
    </row>
    <row r="93" spans="2:12" ht="55.5" customHeight="1">
      <c r="B93" s="24">
        <v>43191507</v>
      </c>
      <c r="C93" s="25" t="s">
        <v>218</v>
      </c>
      <c r="D93" s="26" t="s">
        <v>36</v>
      </c>
      <c r="E93" s="27" t="s">
        <v>48</v>
      </c>
      <c r="F93" s="27" t="s">
        <v>53</v>
      </c>
      <c r="G93" s="27" t="s">
        <v>54</v>
      </c>
      <c r="H93" s="166">
        <v>27226000</v>
      </c>
      <c r="I93" s="69">
        <f>H93</f>
        <v>27226000</v>
      </c>
      <c r="J93" s="27" t="s">
        <v>99</v>
      </c>
      <c r="K93" s="27" t="s">
        <v>113</v>
      </c>
      <c r="L93" s="61" t="s">
        <v>200</v>
      </c>
    </row>
    <row r="94" spans="2:12" ht="66.75" customHeight="1">
      <c r="B94" s="24" t="s">
        <v>525</v>
      </c>
      <c r="C94" s="25" t="s">
        <v>516</v>
      </c>
      <c r="D94" s="26" t="s">
        <v>36</v>
      </c>
      <c r="E94" s="27" t="s">
        <v>48</v>
      </c>
      <c r="F94" s="27" t="s">
        <v>219</v>
      </c>
      <c r="G94" s="27" t="s">
        <v>54</v>
      </c>
      <c r="H94" s="166">
        <v>1000000000</v>
      </c>
      <c r="I94" s="69">
        <f>H94</f>
        <v>1000000000</v>
      </c>
      <c r="J94" s="27" t="s">
        <v>99</v>
      </c>
      <c r="K94" s="27" t="s">
        <v>113</v>
      </c>
      <c r="L94" s="61" t="s">
        <v>200</v>
      </c>
    </row>
    <row r="95" spans="2:12" ht="55.5" customHeight="1">
      <c r="B95" s="24">
        <v>92101701</v>
      </c>
      <c r="C95" s="25" t="s">
        <v>220</v>
      </c>
      <c r="D95" s="26" t="s">
        <v>36</v>
      </c>
      <c r="E95" s="27" t="s">
        <v>48</v>
      </c>
      <c r="F95" s="27" t="s">
        <v>53</v>
      </c>
      <c r="G95" s="27" t="s">
        <v>54</v>
      </c>
      <c r="H95" s="166">
        <v>400000000</v>
      </c>
      <c r="I95" s="69">
        <f>H95</f>
        <v>400000000</v>
      </c>
      <c r="J95" s="27" t="s">
        <v>99</v>
      </c>
      <c r="K95" s="27" t="s">
        <v>113</v>
      </c>
      <c r="L95" s="61" t="s">
        <v>200</v>
      </c>
    </row>
    <row r="96" spans="2:12" ht="55.5" customHeight="1">
      <c r="B96" s="24">
        <v>90101603</v>
      </c>
      <c r="C96" s="25" t="s">
        <v>517</v>
      </c>
      <c r="D96" s="26" t="s">
        <v>36</v>
      </c>
      <c r="E96" s="27" t="s">
        <v>48</v>
      </c>
      <c r="F96" s="27" t="s">
        <v>221</v>
      </c>
      <c r="G96" s="27" t="s">
        <v>54</v>
      </c>
      <c r="H96" s="166">
        <v>50000000</v>
      </c>
      <c r="I96" s="69">
        <f aca="true" t="shared" si="2" ref="I96:I119">H96</f>
        <v>50000000</v>
      </c>
      <c r="J96" s="27" t="s">
        <v>99</v>
      </c>
      <c r="K96" s="27" t="s">
        <v>113</v>
      </c>
      <c r="L96" s="61" t="s">
        <v>200</v>
      </c>
    </row>
    <row r="97" spans="2:12" ht="55.5" customHeight="1">
      <c r="B97" s="24">
        <v>86101810</v>
      </c>
      <c r="C97" s="25" t="s">
        <v>222</v>
      </c>
      <c r="D97" s="26" t="s">
        <v>36</v>
      </c>
      <c r="E97" s="27" t="s">
        <v>48</v>
      </c>
      <c r="F97" s="27" t="s">
        <v>221</v>
      </c>
      <c r="G97" s="27" t="s">
        <v>54</v>
      </c>
      <c r="H97" s="166">
        <v>25000000</v>
      </c>
      <c r="I97" s="69">
        <f t="shared" si="2"/>
        <v>25000000</v>
      </c>
      <c r="J97" s="27" t="s">
        <v>99</v>
      </c>
      <c r="K97" s="27" t="s">
        <v>113</v>
      </c>
      <c r="L97" s="61" t="s">
        <v>200</v>
      </c>
    </row>
    <row r="98" spans="2:12" ht="63.75">
      <c r="B98" s="24" t="s">
        <v>514</v>
      </c>
      <c r="C98" s="25" t="s">
        <v>223</v>
      </c>
      <c r="D98" s="26" t="s">
        <v>36</v>
      </c>
      <c r="E98" s="27" t="s">
        <v>48</v>
      </c>
      <c r="F98" s="27" t="s">
        <v>53</v>
      </c>
      <c r="G98" s="27" t="s">
        <v>54</v>
      </c>
      <c r="H98" s="166">
        <v>45000000</v>
      </c>
      <c r="I98" s="69">
        <f t="shared" si="2"/>
        <v>45000000</v>
      </c>
      <c r="J98" s="27" t="s">
        <v>99</v>
      </c>
      <c r="K98" s="27" t="s">
        <v>113</v>
      </c>
      <c r="L98" s="61" t="s">
        <v>200</v>
      </c>
    </row>
    <row r="99" spans="2:12" ht="55.5" customHeight="1">
      <c r="B99" s="24">
        <v>85122200</v>
      </c>
      <c r="C99" s="25" t="s">
        <v>224</v>
      </c>
      <c r="D99" s="26" t="s">
        <v>36</v>
      </c>
      <c r="E99" s="27" t="s">
        <v>48</v>
      </c>
      <c r="F99" s="27" t="s">
        <v>53</v>
      </c>
      <c r="G99" s="27" t="s">
        <v>54</v>
      </c>
      <c r="H99" s="166">
        <v>45000000</v>
      </c>
      <c r="I99" s="69">
        <f t="shared" si="2"/>
        <v>45000000</v>
      </c>
      <c r="J99" s="27" t="s">
        <v>99</v>
      </c>
      <c r="K99" s="27" t="s">
        <v>113</v>
      </c>
      <c r="L99" s="61" t="s">
        <v>200</v>
      </c>
    </row>
    <row r="100" spans="2:12" ht="55.5" customHeight="1">
      <c r="B100" s="24">
        <v>80161500</v>
      </c>
      <c r="C100" s="25" t="s">
        <v>225</v>
      </c>
      <c r="D100" s="26" t="s">
        <v>36</v>
      </c>
      <c r="E100" s="27" t="s">
        <v>48</v>
      </c>
      <c r="F100" s="27" t="s">
        <v>53</v>
      </c>
      <c r="G100" s="27" t="s">
        <v>54</v>
      </c>
      <c r="H100" s="166">
        <v>50000000</v>
      </c>
      <c r="I100" s="69">
        <f t="shared" si="2"/>
        <v>50000000</v>
      </c>
      <c r="J100" s="27" t="s">
        <v>99</v>
      </c>
      <c r="K100" s="27" t="s">
        <v>100</v>
      </c>
      <c r="L100" s="61" t="s">
        <v>200</v>
      </c>
    </row>
    <row r="101" spans="2:12" ht="55.5" customHeight="1">
      <c r="B101" s="24">
        <v>931315</v>
      </c>
      <c r="C101" s="25" t="s">
        <v>226</v>
      </c>
      <c r="D101" s="26" t="s">
        <v>36</v>
      </c>
      <c r="E101" s="27" t="s">
        <v>48</v>
      </c>
      <c r="F101" s="27" t="s">
        <v>227</v>
      </c>
      <c r="G101" s="27" t="s">
        <v>54</v>
      </c>
      <c r="H101" s="166">
        <v>22000000</v>
      </c>
      <c r="I101" s="69">
        <f t="shared" si="2"/>
        <v>22000000</v>
      </c>
      <c r="J101" s="27" t="s">
        <v>99</v>
      </c>
      <c r="K101" s="27" t="s">
        <v>100</v>
      </c>
      <c r="L101" s="61" t="s">
        <v>200</v>
      </c>
    </row>
    <row r="102" spans="2:12" ht="55.5" customHeight="1">
      <c r="B102" s="24">
        <v>80101510</v>
      </c>
      <c r="C102" s="25" t="s">
        <v>228</v>
      </c>
      <c r="D102" s="26" t="s">
        <v>36</v>
      </c>
      <c r="E102" s="27" t="s">
        <v>48</v>
      </c>
      <c r="F102" s="27" t="s">
        <v>53</v>
      </c>
      <c r="G102" s="27" t="s">
        <v>54</v>
      </c>
      <c r="H102" s="166">
        <v>40000000</v>
      </c>
      <c r="I102" s="69">
        <f t="shared" si="2"/>
        <v>40000000</v>
      </c>
      <c r="J102" s="27" t="s">
        <v>99</v>
      </c>
      <c r="K102" s="27" t="s">
        <v>100</v>
      </c>
      <c r="L102" s="61" t="s">
        <v>200</v>
      </c>
    </row>
    <row r="103" spans="2:12" ht="55.5" customHeight="1">
      <c r="B103" s="24">
        <v>86101711</v>
      </c>
      <c r="C103" s="25" t="s">
        <v>229</v>
      </c>
      <c r="D103" s="26" t="s">
        <v>36</v>
      </c>
      <c r="E103" s="27" t="s">
        <v>48</v>
      </c>
      <c r="F103" s="27" t="s">
        <v>53</v>
      </c>
      <c r="G103" s="27" t="s">
        <v>54</v>
      </c>
      <c r="H103" s="166">
        <v>40000000</v>
      </c>
      <c r="I103" s="69">
        <f t="shared" si="2"/>
        <v>40000000</v>
      </c>
      <c r="J103" s="27" t="s">
        <v>99</v>
      </c>
      <c r="K103" s="27" t="s">
        <v>100</v>
      </c>
      <c r="L103" s="61" t="s">
        <v>200</v>
      </c>
    </row>
    <row r="104" spans="2:12" ht="55.5" customHeight="1">
      <c r="B104" s="24">
        <v>52161511</v>
      </c>
      <c r="C104" s="25" t="s">
        <v>230</v>
      </c>
      <c r="D104" s="26" t="s">
        <v>36</v>
      </c>
      <c r="E104" s="27" t="s">
        <v>48</v>
      </c>
      <c r="F104" s="27" t="s">
        <v>227</v>
      </c>
      <c r="G104" s="27" t="s">
        <v>54</v>
      </c>
      <c r="H104" s="166">
        <v>22000000</v>
      </c>
      <c r="I104" s="69">
        <f t="shared" si="2"/>
        <v>22000000</v>
      </c>
      <c r="J104" s="27" t="s">
        <v>99</v>
      </c>
      <c r="K104" s="27" t="s">
        <v>100</v>
      </c>
      <c r="L104" s="61" t="s">
        <v>200</v>
      </c>
    </row>
    <row r="105" spans="2:12" ht="55.5" customHeight="1">
      <c r="B105" s="73">
        <v>52121500</v>
      </c>
      <c r="C105" s="25" t="s">
        <v>231</v>
      </c>
      <c r="D105" s="26" t="s">
        <v>199</v>
      </c>
      <c r="E105" s="27" t="s">
        <v>309</v>
      </c>
      <c r="F105" s="27" t="s">
        <v>215</v>
      </c>
      <c r="G105" s="27" t="s">
        <v>54</v>
      </c>
      <c r="H105" s="166">
        <v>20000000</v>
      </c>
      <c r="I105" s="69">
        <f t="shared" si="2"/>
        <v>20000000</v>
      </c>
      <c r="J105" s="27" t="s">
        <v>99</v>
      </c>
      <c r="K105" s="27" t="s">
        <v>100</v>
      </c>
      <c r="L105" s="61" t="s">
        <v>200</v>
      </c>
    </row>
    <row r="106" spans="2:12" ht="55.5" customHeight="1">
      <c r="B106" s="24">
        <v>80111623</v>
      </c>
      <c r="C106" s="25" t="s">
        <v>232</v>
      </c>
      <c r="D106" s="26" t="s">
        <v>199</v>
      </c>
      <c r="E106" s="27" t="s">
        <v>48</v>
      </c>
      <c r="F106" s="27" t="s">
        <v>203</v>
      </c>
      <c r="G106" s="27" t="s">
        <v>54</v>
      </c>
      <c r="H106" s="166">
        <v>2000000000</v>
      </c>
      <c r="I106" s="69">
        <f t="shared" si="2"/>
        <v>2000000000</v>
      </c>
      <c r="J106" s="27" t="s">
        <v>99</v>
      </c>
      <c r="K106" s="27" t="s">
        <v>100</v>
      </c>
      <c r="L106" s="61" t="s">
        <v>200</v>
      </c>
    </row>
    <row r="107" spans="2:12" ht="74.25" customHeight="1">
      <c r="B107" s="24" t="s">
        <v>542</v>
      </c>
      <c r="C107" s="25" t="s">
        <v>233</v>
      </c>
      <c r="D107" s="26" t="s">
        <v>199</v>
      </c>
      <c r="E107" s="27" t="s">
        <v>309</v>
      </c>
      <c r="F107" s="27" t="s">
        <v>219</v>
      </c>
      <c r="G107" s="27" t="s">
        <v>54</v>
      </c>
      <c r="H107" s="166">
        <v>200000000</v>
      </c>
      <c r="I107" s="69">
        <f t="shared" si="2"/>
        <v>200000000</v>
      </c>
      <c r="J107" s="27" t="s">
        <v>99</v>
      </c>
      <c r="K107" s="27" t="s">
        <v>100</v>
      </c>
      <c r="L107" s="61" t="s">
        <v>200</v>
      </c>
    </row>
    <row r="108" spans="2:12" ht="81" customHeight="1">
      <c r="B108" s="24">
        <v>93121601</v>
      </c>
      <c r="C108" s="25" t="s">
        <v>515</v>
      </c>
      <c r="D108" s="26" t="s">
        <v>36</v>
      </c>
      <c r="E108" s="27" t="s">
        <v>48</v>
      </c>
      <c r="F108" s="27" t="s">
        <v>53</v>
      </c>
      <c r="G108" s="27" t="s">
        <v>54</v>
      </c>
      <c r="H108" s="166">
        <v>100000000</v>
      </c>
      <c r="I108" s="69">
        <f t="shared" si="2"/>
        <v>100000000</v>
      </c>
      <c r="J108" s="27" t="s">
        <v>99</v>
      </c>
      <c r="K108" s="27" t="s">
        <v>100</v>
      </c>
      <c r="L108" s="61" t="s">
        <v>200</v>
      </c>
    </row>
    <row r="109" spans="2:12" ht="69.75" customHeight="1">
      <c r="B109" s="24">
        <v>93121601</v>
      </c>
      <c r="C109" s="25" t="s">
        <v>234</v>
      </c>
      <c r="D109" s="26" t="s">
        <v>199</v>
      </c>
      <c r="E109" s="27" t="s">
        <v>48</v>
      </c>
      <c r="F109" s="27" t="s">
        <v>53</v>
      </c>
      <c r="G109" s="27" t="s">
        <v>54</v>
      </c>
      <c r="H109" s="166">
        <v>550000000</v>
      </c>
      <c r="I109" s="69">
        <f t="shared" si="2"/>
        <v>550000000</v>
      </c>
      <c r="J109" s="27" t="s">
        <v>99</v>
      </c>
      <c r="K109" s="27" t="s">
        <v>100</v>
      </c>
      <c r="L109" s="61" t="s">
        <v>200</v>
      </c>
    </row>
    <row r="110" spans="2:12" ht="55.5" customHeight="1">
      <c r="B110" s="24">
        <v>92101701</v>
      </c>
      <c r="C110" s="25" t="s">
        <v>235</v>
      </c>
      <c r="D110" s="26" t="s">
        <v>199</v>
      </c>
      <c r="E110" s="27" t="s">
        <v>89</v>
      </c>
      <c r="F110" s="27" t="s">
        <v>53</v>
      </c>
      <c r="G110" s="27" t="s">
        <v>54</v>
      </c>
      <c r="H110" s="166">
        <v>840000000</v>
      </c>
      <c r="I110" s="69">
        <f t="shared" si="2"/>
        <v>840000000</v>
      </c>
      <c r="J110" s="27" t="s">
        <v>99</v>
      </c>
      <c r="K110" s="27" t="s">
        <v>100</v>
      </c>
      <c r="L110" s="61" t="s">
        <v>200</v>
      </c>
    </row>
    <row r="111" spans="2:12" ht="74.25" customHeight="1">
      <c r="B111" s="24">
        <v>92101701</v>
      </c>
      <c r="C111" s="25" t="s">
        <v>236</v>
      </c>
      <c r="D111" s="26" t="s">
        <v>199</v>
      </c>
      <c r="E111" s="27" t="s">
        <v>89</v>
      </c>
      <c r="F111" s="27" t="s">
        <v>53</v>
      </c>
      <c r="G111" s="27" t="s">
        <v>54</v>
      </c>
      <c r="H111" s="166">
        <v>550000000</v>
      </c>
      <c r="I111" s="69">
        <f>H111</f>
        <v>550000000</v>
      </c>
      <c r="J111" s="27" t="s">
        <v>99</v>
      </c>
      <c r="K111" s="27" t="s">
        <v>100</v>
      </c>
      <c r="L111" s="61" t="s">
        <v>200</v>
      </c>
    </row>
    <row r="112" spans="2:12" ht="55.5" customHeight="1">
      <c r="B112" s="24">
        <v>80000000</v>
      </c>
      <c r="C112" s="25" t="s">
        <v>237</v>
      </c>
      <c r="D112" s="26" t="s">
        <v>199</v>
      </c>
      <c r="E112" s="27" t="s">
        <v>89</v>
      </c>
      <c r="F112" s="27" t="s">
        <v>53</v>
      </c>
      <c r="G112" s="27" t="s">
        <v>54</v>
      </c>
      <c r="H112" s="166">
        <v>70000000</v>
      </c>
      <c r="I112" s="69">
        <f t="shared" si="2"/>
        <v>70000000</v>
      </c>
      <c r="J112" s="27" t="s">
        <v>99</v>
      </c>
      <c r="K112" s="27" t="s">
        <v>100</v>
      </c>
      <c r="L112" s="61" t="s">
        <v>200</v>
      </c>
    </row>
    <row r="113" spans="2:12" ht="55.5" customHeight="1">
      <c r="B113" s="24">
        <v>43191501</v>
      </c>
      <c r="C113" s="25" t="s">
        <v>238</v>
      </c>
      <c r="D113" s="26" t="s">
        <v>199</v>
      </c>
      <c r="E113" s="27" t="s">
        <v>89</v>
      </c>
      <c r="F113" s="27" t="s">
        <v>53</v>
      </c>
      <c r="G113" s="27" t="s">
        <v>54</v>
      </c>
      <c r="H113" s="166">
        <v>66000000</v>
      </c>
      <c r="I113" s="69">
        <f t="shared" si="2"/>
        <v>66000000</v>
      </c>
      <c r="J113" s="27" t="s">
        <v>99</v>
      </c>
      <c r="K113" s="27" t="s">
        <v>100</v>
      </c>
      <c r="L113" s="61" t="s">
        <v>200</v>
      </c>
    </row>
    <row r="114" spans="2:12" ht="55.5" customHeight="1">
      <c r="B114" s="74">
        <v>25173100</v>
      </c>
      <c r="C114" s="75" t="s">
        <v>239</v>
      </c>
      <c r="D114" s="26" t="s">
        <v>199</v>
      </c>
      <c r="E114" s="27" t="s">
        <v>89</v>
      </c>
      <c r="F114" s="76" t="s">
        <v>53</v>
      </c>
      <c r="G114" s="76" t="s">
        <v>54</v>
      </c>
      <c r="H114" s="166">
        <v>125000000</v>
      </c>
      <c r="I114" s="69">
        <f t="shared" si="2"/>
        <v>125000000</v>
      </c>
      <c r="J114" s="27" t="s">
        <v>99</v>
      </c>
      <c r="K114" s="27" t="s">
        <v>100</v>
      </c>
      <c r="L114" s="61" t="s">
        <v>200</v>
      </c>
    </row>
    <row r="115" spans="2:12" ht="72.75" customHeight="1">
      <c r="B115" s="77" t="s">
        <v>240</v>
      </c>
      <c r="C115" s="75" t="s">
        <v>241</v>
      </c>
      <c r="D115" s="26" t="s">
        <v>199</v>
      </c>
      <c r="E115" s="27" t="s">
        <v>89</v>
      </c>
      <c r="F115" s="76" t="s">
        <v>53</v>
      </c>
      <c r="G115" s="76" t="s">
        <v>54</v>
      </c>
      <c r="H115" s="166">
        <v>60000000</v>
      </c>
      <c r="I115" s="69">
        <f t="shared" si="2"/>
        <v>60000000</v>
      </c>
      <c r="J115" s="27" t="s">
        <v>99</v>
      </c>
      <c r="K115" s="27" t="s">
        <v>100</v>
      </c>
      <c r="L115" s="61" t="s">
        <v>200</v>
      </c>
    </row>
    <row r="116" spans="2:12" ht="55.5" customHeight="1">
      <c r="B116" s="74">
        <v>81111811</v>
      </c>
      <c r="C116" s="78" t="s">
        <v>242</v>
      </c>
      <c r="D116" s="26" t="s">
        <v>199</v>
      </c>
      <c r="E116" s="27" t="s">
        <v>89</v>
      </c>
      <c r="F116" s="76" t="s">
        <v>53</v>
      </c>
      <c r="G116" s="76" t="s">
        <v>54</v>
      </c>
      <c r="H116" s="166">
        <v>50000000</v>
      </c>
      <c r="I116" s="69">
        <f t="shared" si="2"/>
        <v>50000000</v>
      </c>
      <c r="J116" s="27" t="s">
        <v>99</v>
      </c>
      <c r="K116" s="27" t="s">
        <v>100</v>
      </c>
      <c r="L116" s="61" t="s">
        <v>200</v>
      </c>
    </row>
    <row r="117" spans="2:12" ht="55.5" customHeight="1">
      <c r="B117" s="74">
        <v>43232408</v>
      </c>
      <c r="C117" s="79" t="s">
        <v>243</v>
      </c>
      <c r="D117" s="26" t="s">
        <v>199</v>
      </c>
      <c r="E117" s="27" t="s">
        <v>89</v>
      </c>
      <c r="F117" s="76" t="s">
        <v>53</v>
      </c>
      <c r="G117" s="76" t="s">
        <v>54</v>
      </c>
      <c r="H117" s="166">
        <v>300000000</v>
      </c>
      <c r="I117" s="69">
        <f t="shared" si="2"/>
        <v>300000000</v>
      </c>
      <c r="J117" s="27" t="s">
        <v>99</v>
      </c>
      <c r="K117" s="27" t="s">
        <v>100</v>
      </c>
      <c r="L117" s="61" t="s">
        <v>200</v>
      </c>
    </row>
    <row r="118" spans="2:12" ht="55.5" customHeight="1">
      <c r="B118" s="74">
        <v>82131601</v>
      </c>
      <c r="C118" s="79" t="s">
        <v>244</v>
      </c>
      <c r="D118" s="26" t="s">
        <v>199</v>
      </c>
      <c r="E118" s="27" t="s">
        <v>89</v>
      </c>
      <c r="F118" s="76" t="s">
        <v>53</v>
      </c>
      <c r="G118" s="76" t="s">
        <v>54</v>
      </c>
      <c r="H118" s="166">
        <v>50000000</v>
      </c>
      <c r="I118" s="69">
        <f t="shared" si="2"/>
        <v>50000000</v>
      </c>
      <c r="J118" s="27" t="s">
        <v>99</v>
      </c>
      <c r="K118" s="27" t="s">
        <v>100</v>
      </c>
      <c r="L118" s="61" t="s">
        <v>200</v>
      </c>
    </row>
    <row r="119" spans="2:12" ht="55.5" customHeight="1">
      <c r="B119" s="74" t="s">
        <v>518</v>
      </c>
      <c r="C119" s="80" t="s">
        <v>245</v>
      </c>
      <c r="D119" s="26" t="s">
        <v>199</v>
      </c>
      <c r="E119" s="27" t="s">
        <v>89</v>
      </c>
      <c r="F119" s="76" t="s">
        <v>53</v>
      </c>
      <c r="G119" s="76" t="s">
        <v>54</v>
      </c>
      <c r="H119" s="166">
        <v>2800000000</v>
      </c>
      <c r="I119" s="69">
        <f t="shared" si="2"/>
        <v>2800000000</v>
      </c>
      <c r="J119" s="27" t="s">
        <v>99</v>
      </c>
      <c r="K119" s="27" t="s">
        <v>100</v>
      </c>
      <c r="L119" s="61" t="s">
        <v>200</v>
      </c>
    </row>
    <row r="120" spans="2:12" ht="55.5" customHeight="1">
      <c r="B120" s="74">
        <v>93141500</v>
      </c>
      <c r="C120" s="83" t="s">
        <v>246</v>
      </c>
      <c r="D120" s="26" t="s">
        <v>247</v>
      </c>
      <c r="E120" s="81" t="s">
        <v>46</v>
      </c>
      <c r="F120" s="82" t="s">
        <v>481</v>
      </c>
      <c r="G120" s="82" t="s">
        <v>54</v>
      </c>
      <c r="H120" s="166">
        <v>60000000</v>
      </c>
      <c r="I120" s="69">
        <f>H120</f>
        <v>60000000</v>
      </c>
      <c r="J120" s="81" t="s">
        <v>99</v>
      </c>
      <c r="K120" s="81" t="s">
        <v>100</v>
      </c>
      <c r="L120" s="61" t="s">
        <v>200</v>
      </c>
    </row>
    <row r="121" spans="2:12" ht="70.5" customHeight="1">
      <c r="B121" s="74">
        <v>32101656</v>
      </c>
      <c r="C121" s="79" t="s">
        <v>248</v>
      </c>
      <c r="D121" s="26" t="s">
        <v>247</v>
      </c>
      <c r="E121" s="27" t="s">
        <v>46</v>
      </c>
      <c r="F121" s="76" t="s">
        <v>53</v>
      </c>
      <c r="G121" s="76" t="s">
        <v>54</v>
      </c>
      <c r="H121" s="166">
        <v>80000000</v>
      </c>
      <c r="I121" s="69">
        <f>H121</f>
        <v>80000000</v>
      </c>
      <c r="J121" s="27" t="s">
        <v>99</v>
      </c>
      <c r="K121" s="27" t="s">
        <v>100</v>
      </c>
      <c r="L121" s="61" t="s">
        <v>200</v>
      </c>
    </row>
    <row r="122" spans="2:12" ht="55.5" customHeight="1">
      <c r="B122" s="74" t="s">
        <v>543</v>
      </c>
      <c r="C122" s="80" t="s">
        <v>302</v>
      </c>
      <c r="D122" s="26" t="s">
        <v>303</v>
      </c>
      <c r="E122" s="27" t="s">
        <v>48</v>
      </c>
      <c r="F122" s="76" t="s">
        <v>43</v>
      </c>
      <c r="G122" s="76" t="s">
        <v>64</v>
      </c>
      <c r="H122" s="166">
        <v>110000000</v>
      </c>
      <c r="I122" s="69">
        <f aca="true" t="shared" si="3" ref="I122:I149">H122</f>
        <v>110000000</v>
      </c>
      <c r="J122" s="27" t="s">
        <v>304</v>
      </c>
      <c r="K122" s="27" t="s">
        <v>100</v>
      </c>
      <c r="L122" s="61" t="s">
        <v>305</v>
      </c>
    </row>
    <row r="123" spans="2:12" ht="55.5" customHeight="1">
      <c r="B123" s="100" t="s">
        <v>306</v>
      </c>
      <c r="C123" s="99" t="s">
        <v>307</v>
      </c>
      <c r="D123" s="90" t="s">
        <v>303</v>
      </c>
      <c r="E123" s="92" t="s">
        <v>48</v>
      </c>
      <c r="F123" s="92" t="s">
        <v>43</v>
      </c>
      <c r="G123" s="100" t="s">
        <v>64</v>
      </c>
      <c r="H123" s="166">
        <v>100000000</v>
      </c>
      <c r="I123" s="91">
        <f t="shared" si="3"/>
        <v>100000000</v>
      </c>
      <c r="J123" s="100" t="s">
        <v>304</v>
      </c>
      <c r="K123" s="100" t="s">
        <v>100</v>
      </c>
      <c r="L123" s="61" t="s">
        <v>305</v>
      </c>
    </row>
    <row r="124" spans="2:12" ht="110.25" customHeight="1">
      <c r="B124" s="100" t="s">
        <v>544</v>
      </c>
      <c r="C124" s="99" t="s">
        <v>308</v>
      </c>
      <c r="D124" s="90" t="s">
        <v>303</v>
      </c>
      <c r="E124" s="99" t="s">
        <v>309</v>
      </c>
      <c r="F124" s="99" t="s">
        <v>140</v>
      </c>
      <c r="G124" s="99" t="s">
        <v>64</v>
      </c>
      <c r="H124" s="166">
        <v>25000000</v>
      </c>
      <c r="I124" s="91">
        <f t="shared" si="3"/>
        <v>25000000</v>
      </c>
      <c r="J124" s="100" t="s">
        <v>304</v>
      </c>
      <c r="K124" s="100" t="s">
        <v>100</v>
      </c>
      <c r="L124" s="61" t="s">
        <v>305</v>
      </c>
    </row>
    <row r="125" spans="2:12" ht="55.5" customHeight="1">
      <c r="B125" s="106">
        <v>81141504</v>
      </c>
      <c r="C125" s="89" t="s">
        <v>310</v>
      </c>
      <c r="D125" s="90" t="s">
        <v>303</v>
      </c>
      <c r="E125" s="55" t="s">
        <v>309</v>
      </c>
      <c r="F125" s="55" t="s">
        <v>140</v>
      </c>
      <c r="G125" s="55" t="s">
        <v>64</v>
      </c>
      <c r="H125" s="166">
        <v>3500000</v>
      </c>
      <c r="I125" s="91">
        <f t="shared" si="3"/>
        <v>3500000</v>
      </c>
      <c r="J125" s="95" t="s">
        <v>304</v>
      </c>
      <c r="K125" s="100" t="s">
        <v>100</v>
      </c>
      <c r="L125" s="61" t="s">
        <v>305</v>
      </c>
    </row>
    <row r="126" spans="2:12" ht="76.5" customHeight="1">
      <c r="B126" s="100" t="s">
        <v>311</v>
      </c>
      <c r="C126" s="89" t="s">
        <v>312</v>
      </c>
      <c r="D126" s="90" t="s">
        <v>303</v>
      </c>
      <c r="E126" s="55" t="s">
        <v>48</v>
      </c>
      <c r="F126" s="55" t="s">
        <v>43</v>
      </c>
      <c r="G126" s="55" t="s">
        <v>64</v>
      </c>
      <c r="H126" s="166">
        <f>(2356650*11)*6</f>
        <v>155538900</v>
      </c>
      <c r="I126" s="91">
        <f t="shared" si="3"/>
        <v>155538900</v>
      </c>
      <c r="J126" s="95" t="s">
        <v>304</v>
      </c>
      <c r="K126" s="100" t="s">
        <v>100</v>
      </c>
      <c r="L126" s="61" t="s">
        <v>305</v>
      </c>
    </row>
    <row r="127" spans="2:12" ht="80.25" customHeight="1">
      <c r="B127" s="95">
        <v>43200000</v>
      </c>
      <c r="C127" s="99" t="s">
        <v>313</v>
      </c>
      <c r="D127" s="90" t="s">
        <v>303</v>
      </c>
      <c r="E127" s="100" t="s">
        <v>102</v>
      </c>
      <c r="F127" s="99" t="s">
        <v>314</v>
      </c>
      <c r="G127" s="100" t="s">
        <v>64</v>
      </c>
      <c r="H127" s="166">
        <v>1500000</v>
      </c>
      <c r="I127" s="96">
        <f t="shared" si="3"/>
        <v>1500000</v>
      </c>
      <c r="J127" s="95" t="s">
        <v>304</v>
      </c>
      <c r="K127" s="100" t="s">
        <v>100</v>
      </c>
      <c r="L127" s="61" t="s">
        <v>315</v>
      </c>
    </row>
    <row r="128" spans="2:12" ht="62.25" customHeight="1">
      <c r="B128" s="95">
        <v>85161501</v>
      </c>
      <c r="C128" s="99" t="s">
        <v>316</v>
      </c>
      <c r="D128" s="90" t="s">
        <v>303</v>
      </c>
      <c r="E128" s="99" t="s">
        <v>102</v>
      </c>
      <c r="F128" s="99" t="s">
        <v>314</v>
      </c>
      <c r="G128" s="100" t="s">
        <v>64</v>
      </c>
      <c r="H128" s="166">
        <v>8900000</v>
      </c>
      <c r="I128" s="96">
        <f t="shared" si="3"/>
        <v>8900000</v>
      </c>
      <c r="J128" s="95" t="s">
        <v>304</v>
      </c>
      <c r="K128" s="100" t="s">
        <v>100</v>
      </c>
      <c r="L128" s="61" t="s">
        <v>315</v>
      </c>
    </row>
    <row r="129" spans="2:12" ht="60" customHeight="1">
      <c r="B129" s="107" t="s">
        <v>545</v>
      </c>
      <c r="C129" s="99" t="s">
        <v>317</v>
      </c>
      <c r="D129" s="90" t="s">
        <v>303</v>
      </c>
      <c r="E129" s="93" t="s">
        <v>120</v>
      </c>
      <c r="F129" s="92" t="s">
        <v>318</v>
      </c>
      <c r="G129" s="93" t="s">
        <v>64</v>
      </c>
      <c r="H129" s="166">
        <v>210000000</v>
      </c>
      <c r="I129" s="96">
        <f t="shared" si="3"/>
        <v>210000000</v>
      </c>
      <c r="J129" s="93" t="s">
        <v>304</v>
      </c>
      <c r="K129" s="100" t="s">
        <v>100</v>
      </c>
      <c r="L129" s="61" t="s">
        <v>319</v>
      </c>
    </row>
    <row r="130" spans="2:12" ht="179.25" customHeight="1">
      <c r="B130" s="100" t="s">
        <v>546</v>
      </c>
      <c r="C130" s="92" t="s">
        <v>320</v>
      </c>
      <c r="D130" s="90" t="s">
        <v>303</v>
      </c>
      <c r="E130" s="93" t="s">
        <v>309</v>
      </c>
      <c r="F130" s="95" t="s">
        <v>321</v>
      </c>
      <c r="G130" s="93" t="s">
        <v>64</v>
      </c>
      <c r="H130" s="166">
        <v>54040000</v>
      </c>
      <c r="I130" s="96">
        <f>H130</f>
        <v>54040000</v>
      </c>
      <c r="J130" s="93" t="s">
        <v>304</v>
      </c>
      <c r="K130" s="100" t="s">
        <v>100</v>
      </c>
      <c r="L130" s="61" t="s">
        <v>319</v>
      </c>
    </row>
    <row r="131" spans="2:12" ht="138" customHeight="1">
      <c r="B131" s="100" t="s">
        <v>547</v>
      </c>
      <c r="C131" s="99" t="s">
        <v>322</v>
      </c>
      <c r="D131" s="90" t="s">
        <v>303</v>
      </c>
      <c r="E131" s="94" t="s">
        <v>309</v>
      </c>
      <c r="F131" s="95" t="s">
        <v>323</v>
      </c>
      <c r="G131" s="93" t="s">
        <v>64</v>
      </c>
      <c r="H131" s="166">
        <v>32580000</v>
      </c>
      <c r="I131" s="91">
        <f>H131</f>
        <v>32580000</v>
      </c>
      <c r="J131" s="93" t="s">
        <v>304</v>
      </c>
      <c r="K131" s="100" t="s">
        <v>100</v>
      </c>
      <c r="L131" s="61" t="s">
        <v>324</v>
      </c>
    </row>
    <row r="132" spans="2:12" ht="66.75" customHeight="1">
      <c r="B132" s="95">
        <v>85101601</v>
      </c>
      <c r="C132" s="92" t="s">
        <v>325</v>
      </c>
      <c r="D132" s="90" t="s">
        <v>303</v>
      </c>
      <c r="E132" s="95" t="s">
        <v>48</v>
      </c>
      <c r="F132" s="95" t="s">
        <v>43</v>
      </c>
      <c r="G132" s="95" t="s">
        <v>64</v>
      </c>
      <c r="H132" s="166">
        <v>25923145.6</v>
      </c>
      <c r="I132" s="91">
        <f t="shared" si="3"/>
        <v>25923145.6</v>
      </c>
      <c r="J132" s="93" t="s">
        <v>304</v>
      </c>
      <c r="K132" s="100" t="s">
        <v>100</v>
      </c>
      <c r="L132" s="61" t="s">
        <v>326</v>
      </c>
    </row>
    <row r="133" spans="2:12" ht="59.25" customHeight="1">
      <c r="B133" s="95">
        <v>85000000</v>
      </c>
      <c r="C133" s="99" t="s">
        <v>327</v>
      </c>
      <c r="D133" s="97" t="s">
        <v>328</v>
      </c>
      <c r="E133" s="95" t="s">
        <v>46</v>
      </c>
      <c r="F133" s="92" t="s">
        <v>318</v>
      </c>
      <c r="G133" s="95" t="s">
        <v>64</v>
      </c>
      <c r="H133" s="166">
        <v>300000000</v>
      </c>
      <c r="I133" s="91">
        <f t="shared" si="3"/>
        <v>300000000</v>
      </c>
      <c r="J133" s="93" t="s">
        <v>304</v>
      </c>
      <c r="K133" s="100" t="s">
        <v>100</v>
      </c>
      <c r="L133" s="61" t="s">
        <v>329</v>
      </c>
    </row>
    <row r="134" spans="2:12" ht="60">
      <c r="B134" s="95">
        <v>85101601</v>
      </c>
      <c r="C134" s="92" t="s">
        <v>330</v>
      </c>
      <c r="D134" s="97" t="s">
        <v>303</v>
      </c>
      <c r="E134" s="95" t="s">
        <v>48</v>
      </c>
      <c r="F134" s="95" t="s">
        <v>43</v>
      </c>
      <c r="G134" s="95" t="s">
        <v>64</v>
      </c>
      <c r="H134" s="166">
        <v>25923145.6</v>
      </c>
      <c r="I134" s="91">
        <f t="shared" si="3"/>
        <v>25923145.6</v>
      </c>
      <c r="J134" s="93" t="s">
        <v>304</v>
      </c>
      <c r="K134" s="100" t="s">
        <v>100</v>
      </c>
      <c r="L134" s="61" t="s">
        <v>315</v>
      </c>
    </row>
    <row r="135" spans="2:12" ht="60">
      <c r="B135" s="95">
        <v>85000000</v>
      </c>
      <c r="C135" s="92" t="s">
        <v>331</v>
      </c>
      <c r="D135" s="97" t="s">
        <v>328</v>
      </c>
      <c r="E135" s="95" t="s">
        <v>46</v>
      </c>
      <c r="F135" s="92" t="s">
        <v>318</v>
      </c>
      <c r="G135" s="95" t="s">
        <v>64</v>
      </c>
      <c r="H135" s="166">
        <f>568696685-300696685</f>
        <v>268000000</v>
      </c>
      <c r="I135" s="91">
        <f t="shared" si="3"/>
        <v>268000000</v>
      </c>
      <c r="J135" s="93" t="s">
        <v>304</v>
      </c>
      <c r="K135" s="100" t="s">
        <v>100</v>
      </c>
      <c r="L135" s="61" t="s">
        <v>329</v>
      </c>
    </row>
    <row r="136" spans="2:12" ht="60">
      <c r="B136" s="95">
        <v>85000000</v>
      </c>
      <c r="C136" s="92" t="s">
        <v>332</v>
      </c>
      <c r="D136" s="97" t="s">
        <v>303</v>
      </c>
      <c r="E136" s="95" t="s">
        <v>309</v>
      </c>
      <c r="F136" s="92" t="s">
        <v>318</v>
      </c>
      <c r="G136" s="95" t="s">
        <v>64</v>
      </c>
      <c r="H136" s="166">
        <v>28872931</v>
      </c>
      <c r="I136" s="91">
        <f t="shared" si="3"/>
        <v>28872931</v>
      </c>
      <c r="J136" s="93" t="s">
        <v>304</v>
      </c>
      <c r="K136" s="100" t="s">
        <v>100</v>
      </c>
      <c r="L136" s="61" t="s">
        <v>329</v>
      </c>
    </row>
    <row r="137" spans="2:12" ht="60">
      <c r="B137" s="95">
        <v>85000000</v>
      </c>
      <c r="C137" s="92" t="s">
        <v>333</v>
      </c>
      <c r="D137" s="97" t="s">
        <v>303</v>
      </c>
      <c r="E137" s="95" t="s">
        <v>89</v>
      </c>
      <c r="F137" s="92" t="s">
        <v>318</v>
      </c>
      <c r="G137" s="95" t="s">
        <v>64</v>
      </c>
      <c r="H137" s="166">
        <f>500000000-H136</f>
        <v>471127069</v>
      </c>
      <c r="I137" s="91">
        <f>H137</f>
        <v>471127069</v>
      </c>
      <c r="J137" s="93" t="s">
        <v>304</v>
      </c>
      <c r="K137" s="100" t="s">
        <v>100</v>
      </c>
      <c r="L137" s="61" t="s">
        <v>329</v>
      </c>
    </row>
    <row r="138" spans="2:12" ht="55.5" customHeight="1">
      <c r="B138" s="95">
        <v>85101707</v>
      </c>
      <c r="C138" s="99" t="s">
        <v>334</v>
      </c>
      <c r="D138" s="98" t="s">
        <v>303</v>
      </c>
      <c r="E138" s="100" t="s">
        <v>335</v>
      </c>
      <c r="F138" s="99" t="s">
        <v>43</v>
      </c>
      <c r="G138" s="100" t="s">
        <v>336</v>
      </c>
      <c r="H138" s="166">
        <v>84685885.9414912</v>
      </c>
      <c r="I138" s="91">
        <f t="shared" si="3"/>
        <v>84685885.9414912</v>
      </c>
      <c r="J138" s="95" t="s">
        <v>304</v>
      </c>
      <c r="K138" s="100" t="s">
        <v>100</v>
      </c>
      <c r="L138" s="61" t="s">
        <v>337</v>
      </c>
    </row>
    <row r="139" spans="2:12" ht="55.5" customHeight="1">
      <c r="B139" s="95">
        <v>85101707</v>
      </c>
      <c r="C139" s="99" t="s">
        <v>338</v>
      </c>
      <c r="D139" s="98" t="s">
        <v>303</v>
      </c>
      <c r="E139" s="100" t="s">
        <v>335</v>
      </c>
      <c r="F139" s="99" t="s">
        <v>43</v>
      </c>
      <c r="G139" s="100" t="s">
        <v>336</v>
      </c>
      <c r="H139" s="166">
        <v>93562551</v>
      </c>
      <c r="I139" s="91">
        <f t="shared" si="3"/>
        <v>93562551</v>
      </c>
      <c r="J139" s="95" t="s">
        <v>304</v>
      </c>
      <c r="K139" s="100" t="s">
        <v>100</v>
      </c>
      <c r="L139" s="61" t="s">
        <v>339</v>
      </c>
    </row>
    <row r="140" spans="2:12" ht="55.5" customHeight="1">
      <c r="B140" s="95">
        <v>85101707</v>
      </c>
      <c r="C140" s="99" t="s">
        <v>340</v>
      </c>
      <c r="D140" s="98" t="s">
        <v>328</v>
      </c>
      <c r="E140" s="100" t="s">
        <v>341</v>
      </c>
      <c r="F140" s="99" t="s">
        <v>43</v>
      </c>
      <c r="G140" s="100" t="s">
        <v>336</v>
      </c>
      <c r="H140" s="166">
        <v>53891018</v>
      </c>
      <c r="I140" s="91">
        <f t="shared" si="3"/>
        <v>53891018</v>
      </c>
      <c r="J140" s="95" t="s">
        <v>304</v>
      </c>
      <c r="K140" s="100" t="s">
        <v>100</v>
      </c>
      <c r="L140" s="61" t="s">
        <v>342</v>
      </c>
    </row>
    <row r="141" spans="2:12" ht="75">
      <c r="B141" s="95">
        <v>85101707</v>
      </c>
      <c r="C141" s="92" t="s">
        <v>343</v>
      </c>
      <c r="D141" s="98" t="s">
        <v>303</v>
      </c>
      <c r="E141" s="100" t="s">
        <v>335</v>
      </c>
      <c r="F141" s="99" t="s">
        <v>43</v>
      </c>
      <c r="G141" s="100" t="s">
        <v>336</v>
      </c>
      <c r="H141" s="166">
        <v>84685885.9414912</v>
      </c>
      <c r="I141" s="91">
        <f t="shared" si="3"/>
        <v>84685885.9414912</v>
      </c>
      <c r="J141" s="95" t="s">
        <v>304</v>
      </c>
      <c r="K141" s="100" t="s">
        <v>100</v>
      </c>
      <c r="L141" s="61" t="s">
        <v>344</v>
      </c>
    </row>
    <row r="142" spans="2:12" ht="55.5" customHeight="1">
      <c r="B142" s="95">
        <v>85101707</v>
      </c>
      <c r="C142" s="92" t="s">
        <v>345</v>
      </c>
      <c r="D142" s="98" t="s">
        <v>303</v>
      </c>
      <c r="E142" s="100" t="s">
        <v>48</v>
      </c>
      <c r="F142" s="99" t="s">
        <v>43</v>
      </c>
      <c r="G142" s="100" t="s">
        <v>336</v>
      </c>
      <c r="H142" s="166">
        <v>44953004.8</v>
      </c>
      <c r="I142" s="91">
        <f t="shared" si="3"/>
        <v>44953004.8</v>
      </c>
      <c r="J142" s="95" t="s">
        <v>304</v>
      </c>
      <c r="K142" s="100" t="s">
        <v>100</v>
      </c>
      <c r="L142" s="61" t="s">
        <v>346</v>
      </c>
    </row>
    <row r="143" spans="2:12" ht="55.5" customHeight="1">
      <c r="B143" s="95">
        <v>85101707</v>
      </c>
      <c r="C143" s="92" t="s">
        <v>347</v>
      </c>
      <c r="D143" s="98" t="s">
        <v>303</v>
      </c>
      <c r="E143" s="100" t="s">
        <v>48</v>
      </c>
      <c r="F143" s="100" t="s">
        <v>43</v>
      </c>
      <c r="G143" s="100" t="s">
        <v>336</v>
      </c>
      <c r="H143" s="166">
        <v>30982180</v>
      </c>
      <c r="I143" s="91">
        <f t="shared" si="3"/>
        <v>30982180</v>
      </c>
      <c r="J143" s="95" t="s">
        <v>304</v>
      </c>
      <c r="K143" s="100" t="s">
        <v>100</v>
      </c>
      <c r="L143" s="61" t="s">
        <v>348</v>
      </c>
    </row>
    <row r="144" spans="2:12" ht="55.5" customHeight="1">
      <c r="B144" s="95">
        <v>81161703</v>
      </c>
      <c r="C144" s="92" t="s">
        <v>349</v>
      </c>
      <c r="D144" s="98" t="s">
        <v>303</v>
      </c>
      <c r="E144" s="100" t="s">
        <v>48</v>
      </c>
      <c r="F144" s="100" t="s">
        <v>43</v>
      </c>
      <c r="G144" s="100" t="s">
        <v>336</v>
      </c>
      <c r="H144" s="166">
        <v>18000000</v>
      </c>
      <c r="I144" s="91">
        <f t="shared" si="3"/>
        <v>18000000</v>
      </c>
      <c r="J144" s="95" t="s">
        <v>304</v>
      </c>
      <c r="K144" s="100" t="s">
        <v>100</v>
      </c>
      <c r="L144" s="61" t="s">
        <v>350</v>
      </c>
    </row>
    <row r="145" spans="2:12" ht="90">
      <c r="B145" s="95">
        <v>85121501</v>
      </c>
      <c r="C145" s="92" t="s">
        <v>351</v>
      </c>
      <c r="D145" s="98" t="s">
        <v>303</v>
      </c>
      <c r="E145" s="100" t="s">
        <v>309</v>
      </c>
      <c r="F145" s="100" t="s">
        <v>43</v>
      </c>
      <c r="G145" s="100" t="s">
        <v>352</v>
      </c>
      <c r="H145" s="166">
        <v>300000000</v>
      </c>
      <c r="I145" s="91">
        <f t="shared" si="3"/>
        <v>300000000</v>
      </c>
      <c r="J145" s="95" t="s">
        <v>304</v>
      </c>
      <c r="K145" s="100" t="s">
        <v>100</v>
      </c>
      <c r="L145" s="61" t="s">
        <v>353</v>
      </c>
    </row>
    <row r="146" spans="2:12" ht="106.5" customHeight="1">
      <c r="B146" s="95">
        <v>85121501</v>
      </c>
      <c r="C146" s="92" t="s">
        <v>354</v>
      </c>
      <c r="D146" s="98" t="s">
        <v>303</v>
      </c>
      <c r="E146" s="100" t="s">
        <v>309</v>
      </c>
      <c r="F146" s="100" t="s">
        <v>43</v>
      </c>
      <c r="G146" s="100" t="s">
        <v>352</v>
      </c>
      <c r="H146" s="166">
        <v>178285518</v>
      </c>
      <c r="I146" s="91">
        <f t="shared" si="3"/>
        <v>178285518</v>
      </c>
      <c r="J146" s="100" t="s">
        <v>304</v>
      </c>
      <c r="K146" s="100" t="s">
        <v>100</v>
      </c>
      <c r="L146" s="61" t="s">
        <v>355</v>
      </c>
    </row>
    <row r="147" spans="2:12" ht="90">
      <c r="B147" s="95">
        <v>85121501</v>
      </c>
      <c r="C147" s="92" t="s">
        <v>356</v>
      </c>
      <c r="D147" s="98" t="s">
        <v>303</v>
      </c>
      <c r="E147" s="100" t="s">
        <v>357</v>
      </c>
      <c r="F147" s="100" t="s">
        <v>43</v>
      </c>
      <c r="G147" s="100" t="s">
        <v>352</v>
      </c>
      <c r="H147" s="166">
        <f>1556164758.12-H146</f>
        <v>1377879240.12</v>
      </c>
      <c r="I147" s="91">
        <f t="shared" si="3"/>
        <v>1377879240.12</v>
      </c>
      <c r="J147" s="100" t="s">
        <v>304</v>
      </c>
      <c r="K147" s="100" t="s">
        <v>100</v>
      </c>
      <c r="L147" s="61" t="s">
        <v>358</v>
      </c>
    </row>
    <row r="148" spans="2:12" ht="113.25" customHeight="1">
      <c r="B148" s="95">
        <v>85121501</v>
      </c>
      <c r="C148" s="92" t="s">
        <v>359</v>
      </c>
      <c r="D148" s="98" t="s">
        <v>303</v>
      </c>
      <c r="E148" s="100" t="s">
        <v>89</v>
      </c>
      <c r="F148" s="100" t="s">
        <v>43</v>
      </c>
      <c r="G148" s="100" t="s">
        <v>352</v>
      </c>
      <c r="H148" s="166">
        <v>400000000</v>
      </c>
      <c r="I148" s="91">
        <f t="shared" si="3"/>
        <v>400000000</v>
      </c>
      <c r="J148" s="100" t="s">
        <v>304</v>
      </c>
      <c r="K148" s="100" t="s">
        <v>100</v>
      </c>
      <c r="L148" s="61" t="s">
        <v>358</v>
      </c>
    </row>
    <row r="149" spans="2:12" ht="81.75" customHeight="1">
      <c r="B149" s="95">
        <v>85101703</v>
      </c>
      <c r="C149" s="99" t="s">
        <v>360</v>
      </c>
      <c r="D149" s="98" t="s">
        <v>303</v>
      </c>
      <c r="E149" s="100" t="s">
        <v>89</v>
      </c>
      <c r="F149" s="100" t="s">
        <v>43</v>
      </c>
      <c r="G149" s="158" t="s">
        <v>361</v>
      </c>
      <c r="H149" s="166">
        <v>37470265631</v>
      </c>
      <c r="I149" s="96">
        <f t="shared" si="3"/>
        <v>37470265631</v>
      </c>
      <c r="J149" s="100" t="s">
        <v>304</v>
      </c>
      <c r="K149" s="100" t="s">
        <v>100</v>
      </c>
      <c r="L149" s="61" t="s">
        <v>362</v>
      </c>
    </row>
    <row r="150" spans="2:12" ht="126" customHeight="1">
      <c r="B150" s="95" t="s">
        <v>363</v>
      </c>
      <c r="C150" s="92" t="s">
        <v>364</v>
      </c>
      <c r="D150" s="159" t="s">
        <v>303</v>
      </c>
      <c r="E150" s="100" t="s">
        <v>365</v>
      </c>
      <c r="F150" s="100" t="s">
        <v>152</v>
      </c>
      <c r="G150" s="100" t="s">
        <v>366</v>
      </c>
      <c r="H150" s="166">
        <v>2746244978</v>
      </c>
      <c r="I150" s="96">
        <v>2746244978</v>
      </c>
      <c r="J150" s="100" t="s">
        <v>304</v>
      </c>
      <c r="K150" s="100" t="s">
        <v>100</v>
      </c>
      <c r="L150" s="61" t="s">
        <v>367</v>
      </c>
    </row>
    <row r="151" spans="2:12" ht="114" customHeight="1">
      <c r="B151" s="95" t="s">
        <v>363</v>
      </c>
      <c r="C151" s="92" t="s">
        <v>368</v>
      </c>
      <c r="D151" s="159" t="s">
        <v>328</v>
      </c>
      <c r="E151" s="100" t="s">
        <v>369</v>
      </c>
      <c r="F151" s="100" t="s">
        <v>152</v>
      </c>
      <c r="G151" s="92" t="s">
        <v>366</v>
      </c>
      <c r="H151" s="166">
        <v>5275154958</v>
      </c>
      <c r="I151" s="96">
        <v>5275154958</v>
      </c>
      <c r="J151" s="100" t="s">
        <v>304</v>
      </c>
      <c r="K151" s="100" t="s">
        <v>100</v>
      </c>
      <c r="L151" s="61" t="s">
        <v>370</v>
      </c>
    </row>
    <row r="152" spans="2:12" ht="60">
      <c r="B152" s="105" t="s">
        <v>398</v>
      </c>
      <c r="C152" s="102" t="s">
        <v>371</v>
      </c>
      <c r="D152" s="103" t="s">
        <v>303</v>
      </c>
      <c r="E152" s="93" t="s">
        <v>365</v>
      </c>
      <c r="F152" s="102" t="s">
        <v>372</v>
      </c>
      <c r="G152" s="93" t="s">
        <v>54</v>
      </c>
      <c r="H152" s="166">
        <v>107653179</v>
      </c>
      <c r="I152" s="104">
        <f>H152</f>
        <v>107653179</v>
      </c>
      <c r="J152" s="100" t="s">
        <v>304</v>
      </c>
      <c r="K152" s="100" t="s">
        <v>40</v>
      </c>
      <c r="L152" s="61" t="s">
        <v>367</v>
      </c>
    </row>
    <row r="153" spans="2:12" ht="60">
      <c r="B153" s="105" t="s">
        <v>398</v>
      </c>
      <c r="C153" s="102" t="s">
        <v>373</v>
      </c>
      <c r="D153" s="103" t="s">
        <v>328</v>
      </c>
      <c r="E153" s="93" t="s">
        <v>369</v>
      </c>
      <c r="F153" s="102" t="s">
        <v>372</v>
      </c>
      <c r="G153" s="93" t="s">
        <v>54</v>
      </c>
      <c r="H153" s="166">
        <v>411577576</v>
      </c>
      <c r="I153" s="104">
        <v>411577576</v>
      </c>
      <c r="J153" s="100" t="s">
        <v>304</v>
      </c>
      <c r="K153" s="100" t="s">
        <v>40</v>
      </c>
      <c r="L153" s="61" t="s">
        <v>367</v>
      </c>
    </row>
    <row r="154" spans="2:12" ht="63.75" customHeight="1">
      <c r="B154" s="95">
        <v>81141601</v>
      </c>
      <c r="C154" s="55" t="s">
        <v>374</v>
      </c>
      <c r="D154" s="160" t="s">
        <v>375</v>
      </c>
      <c r="E154" s="95" t="s">
        <v>309</v>
      </c>
      <c r="F154" s="95" t="s">
        <v>43</v>
      </c>
      <c r="G154" s="100" t="s">
        <v>54</v>
      </c>
      <c r="H154" s="166">
        <v>5000000</v>
      </c>
      <c r="I154" s="101">
        <f>H154</f>
        <v>5000000</v>
      </c>
      <c r="J154" s="100" t="s">
        <v>304</v>
      </c>
      <c r="K154" s="100" t="s">
        <v>40</v>
      </c>
      <c r="L154" s="61" t="s">
        <v>376</v>
      </c>
    </row>
    <row r="155" spans="2:12" ht="78" customHeight="1">
      <c r="B155" s="95">
        <v>85101705</v>
      </c>
      <c r="C155" s="55" t="s">
        <v>377</v>
      </c>
      <c r="D155" s="98" t="s">
        <v>303</v>
      </c>
      <c r="E155" s="95" t="s">
        <v>48</v>
      </c>
      <c r="F155" s="95" t="s">
        <v>378</v>
      </c>
      <c r="G155" s="100" t="s">
        <v>54</v>
      </c>
      <c r="H155" s="166">
        <v>30335976</v>
      </c>
      <c r="I155" s="101">
        <f>H155</f>
        <v>30335976</v>
      </c>
      <c r="J155" s="100" t="s">
        <v>304</v>
      </c>
      <c r="K155" s="100" t="s">
        <v>40</v>
      </c>
      <c r="L155" s="61" t="s">
        <v>520</v>
      </c>
    </row>
    <row r="156" spans="2:12" ht="55.5" customHeight="1">
      <c r="B156" s="84">
        <v>80131502</v>
      </c>
      <c r="C156" s="88" t="s">
        <v>400</v>
      </c>
      <c r="D156" s="115">
        <v>42401</v>
      </c>
      <c r="E156" s="116" t="s">
        <v>120</v>
      </c>
      <c r="F156" s="116" t="s">
        <v>53</v>
      </c>
      <c r="G156" s="116" t="s">
        <v>44</v>
      </c>
      <c r="H156" s="166">
        <v>825000000</v>
      </c>
      <c r="I156" s="117">
        <v>825000000</v>
      </c>
      <c r="J156" s="100" t="s">
        <v>304</v>
      </c>
      <c r="K156" s="100" t="s">
        <v>40</v>
      </c>
      <c r="L156" s="61" t="s">
        <v>401</v>
      </c>
    </row>
    <row r="157" spans="2:12" ht="55.5" customHeight="1">
      <c r="B157" s="84" t="s">
        <v>141</v>
      </c>
      <c r="C157" s="88" t="s">
        <v>402</v>
      </c>
      <c r="D157" s="115">
        <v>42401</v>
      </c>
      <c r="E157" s="116" t="s">
        <v>120</v>
      </c>
      <c r="F157" s="116" t="s">
        <v>403</v>
      </c>
      <c r="G157" s="116" t="s">
        <v>44</v>
      </c>
      <c r="H157" s="166">
        <v>1300000000</v>
      </c>
      <c r="I157" s="117">
        <v>1300000000</v>
      </c>
      <c r="J157" s="100" t="s">
        <v>304</v>
      </c>
      <c r="K157" s="100" t="s">
        <v>40</v>
      </c>
      <c r="L157" s="61" t="s">
        <v>401</v>
      </c>
    </row>
    <row r="158" spans="2:12" ht="55.5" customHeight="1">
      <c r="B158" s="84" t="s">
        <v>404</v>
      </c>
      <c r="C158" s="88" t="s">
        <v>405</v>
      </c>
      <c r="D158" s="115">
        <v>42401</v>
      </c>
      <c r="E158" s="116" t="s">
        <v>120</v>
      </c>
      <c r="F158" s="116" t="s">
        <v>406</v>
      </c>
      <c r="G158" s="116" t="s">
        <v>44</v>
      </c>
      <c r="H158" s="166">
        <v>1000000000</v>
      </c>
      <c r="I158" s="117">
        <v>1000000000</v>
      </c>
      <c r="J158" s="100" t="s">
        <v>304</v>
      </c>
      <c r="K158" s="100" t="s">
        <v>40</v>
      </c>
      <c r="L158" s="61" t="s">
        <v>401</v>
      </c>
    </row>
    <row r="159" spans="2:12" ht="55.5" customHeight="1">
      <c r="B159" s="84" t="s">
        <v>407</v>
      </c>
      <c r="C159" s="88" t="s">
        <v>408</v>
      </c>
      <c r="D159" s="115" t="s">
        <v>409</v>
      </c>
      <c r="E159" s="116" t="s">
        <v>410</v>
      </c>
      <c r="F159" s="116" t="s">
        <v>403</v>
      </c>
      <c r="G159" s="116" t="s">
        <v>44</v>
      </c>
      <c r="H159" s="166">
        <v>1400000000</v>
      </c>
      <c r="I159" s="117">
        <v>1400000000</v>
      </c>
      <c r="J159" s="100" t="s">
        <v>304</v>
      </c>
      <c r="K159" s="100" t="s">
        <v>40</v>
      </c>
      <c r="L159" s="61" t="s">
        <v>401</v>
      </c>
    </row>
    <row r="160" spans="2:12" ht="70.5" customHeight="1">
      <c r="B160" s="84" t="s">
        <v>411</v>
      </c>
      <c r="C160" s="88" t="s">
        <v>412</v>
      </c>
      <c r="D160" s="115">
        <v>42401</v>
      </c>
      <c r="E160" s="116" t="s">
        <v>120</v>
      </c>
      <c r="F160" s="116" t="s">
        <v>53</v>
      </c>
      <c r="G160" s="116" t="s">
        <v>44</v>
      </c>
      <c r="H160" s="166">
        <v>100000000</v>
      </c>
      <c r="I160" s="117">
        <v>100000000</v>
      </c>
      <c r="J160" s="100" t="s">
        <v>304</v>
      </c>
      <c r="K160" s="100" t="s">
        <v>40</v>
      </c>
      <c r="L160" s="61" t="s">
        <v>401</v>
      </c>
    </row>
    <row r="161" spans="2:12" ht="69.75" customHeight="1">
      <c r="B161" s="84" t="s">
        <v>35</v>
      </c>
      <c r="C161" s="88" t="s">
        <v>413</v>
      </c>
      <c r="D161" s="115">
        <v>42401</v>
      </c>
      <c r="E161" s="116" t="s">
        <v>36</v>
      </c>
      <c r="F161" s="116" t="s">
        <v>414</v>
      </c>
      <c r="G161" s="116" t="s">
        <v>44</v>
      </c>
      <c r="H161" s="166">
        <v>300000000</v>
      </c>
      <c r="I161" s="117">
        <v>300000000</v>
      </c>
      <c r="J161" s="100" t="s">
        <v>304</v>
      </c>
      <c r="K161" s="100" t="s">
        <v>40</v>
      </c>
      <c r="L161" s="61" t="s">
        <v>401</v>
      </c>
    </row>
    <row r="162" spans="2:12" ht="55.5" customHeight="1">
      <c r="B162" s="84">
        <v>85122201</v>
      </c>
      <c r="C162" s="108" t="s">
        <v>415</v>
      </c>
      <c r="D162" s="109" t="s">
        <v>416</v>
      </c>
      <c r="E162" s="110" t="s">
        <v>417</v>
      </c>
      <c r="F162" s="110" t="s">
        <v>418</v>
      </c>
      <c r="G162" s="87" t="s">
        <v>156</v>
      </c>
      <c r="H162" s="166">
        <v>26482500</v>
      </c>
      <c r="I162" s="118">
        <f>H162</f>
        <v>26482500</v>
      </c>
      <c r="J162" s="100" t="s">
        <v>304</v>
      </c>
      <c r="K162" s="100" t="s">
        <v>40</v>
      </c>
      <c r="L162" s="61" t="s">
        <v>419</v>
      </c>
    </row>
    <row r="163" spans="2:12" ht="69" customHeight="1">
      <c r="B163" s="84" t="s">
        <v>420</v>
      </c>
      <c r="C163" s="111" t="s">
        <v>421</v>
      </c>
      <c r="D163" s="112" t="s">
        <v>422</v>
      </c>
      <c r="E163" s="87" t="s">
        <v>423</v>
      </c>
      <c r="F163" s="110" t="s">
        <v>424</v>
      </c>
      <c r="G163" s="87" t="s">
        <v>156</v>
      </c>
      <c r="H163" s="166">
        <v>15000000</v>
      </c>
      <c r="I163" s="58">
        <v>15000000</v>
      </c>
      <c r="J163" s="100" t="s">
        <v>304</v>
      </c>
      <c r="K163" s="100" t="s">
        <v>40</v>
      </c>
      <c r="L163" s="61" t="s">
        <v>419</v>
      </c>
    </row>
    <row r="164" spans="2:12" ht="55.5" customHeight="1">
      <c r="B164" s="84" t="s">
        <v>425</v>
      </c>
      <c r="C164" s="88" t="s">
        <v>426</v>
      </c>
      <c r="D164" s="112" t="s">
        <v>422</v>
      </c>
      <c r="E164" s="87" t="s">
        <v>423</v>
      </c>
      <c r="F164" s="110" t="s">
        <v>424</v>
      </c>
      <c r="G164" s="87" t="s">
        <v>156</v>
      </c>
      <c r="H164" s="166">
        <v>8000000</v>
      </c>
      <c r="I164" s="113">
        <f>H164</f>
        <v>8000000</v>
      </c>
      <c r="J164" s="100" t="s">
        <v>304</v>
      </c>
      <c r="K164" s="100" t="s">
        <v>40</v>
      </c>
      <c r="L164" s="61" t="s">
        <v>419</v>
      </c>
    </row>
    <row r="165" spans="2:12" ht="55.5" customHeight="1">
      <c r="B165" s="84">
        <v>80111707</v>
      </c>
      <c r="C165" s="88" t="s">
        <v>427</v>
      </c>
      <c r="D165" s="112" t="s">
        <v>428</v>
      </c>
      <c r="E165" s="87" t="s">
        <v>429</v>
      </c>
      <c r="F165" s="110" t="s">
        <v>430</v>
      </c>
      <c r="G165" s="87" t="s">
        <v>431</v>
      </c>
      <c r="H165" s="166">
        <v>10000000</v>
      </c>
      <c r="I165" s="132">
        <v>10000000</v>
      </c>
      <c r="J165" s="100" t="s">
        <v>304</v>
      </c>
      <c r="K165" s="100" t="s">
        <v>40</v>
      </c>
      <c r="L165" s="61" t="s">
        <v>432</v>
      </c>
    </row>
    <row r="166" spans="2:12" ht="55.5" customHeight="1">
      <c r="B166" s="84" t="s">
        <v>433</v>
      </c>
      <c r="C166" s="88" t="s">
        <v>434</v>
      </c>
      <c r="D166" s="134">
        <v>42401</v>
      </c>
      <c r="E166" s="87" t="s">
        <v>48</v>
      </c>
      <c r="F166" s="110" t="s">
        <v>403</v>
      </c>
      <c r="G166" s="87" t="s">
        <v>431</v>
      </c>
      <c r="H166" s="166">
        <v>2800000000</v>
      </c>
      <c r="I166" s="133">
        <v>2800000000</v>
      </c>
      <c r="J166" s="100" t="s">
        <v>304</v>
      </c>
      <c r="K166" s="100" t="s">
        <v>40</v>
      </c>
      <c r="L166" s="61" t="s">
        <v>432</v>
      </c>
    </row>
    <row r="167" spans="2:12" ht="67.5" customHeight="1">
      <c r="B167" s="84" t="s">
        <v>435</v>
      </c>
      <c r="C167" s="88" t="s">
        <v>436</v>
      </c>
      <c r="D167" s="134">
        <v>42401</v>
      </c>
      <c r="E167" s="131" t="s">
        <v>48</v>
      </c>
      <c r="F167" s="131" t="s">
        <v>53</v>
      </c>
      <c r="G167" s="131" t="s">
        <v>431</v>
      </c>
      <c r="H167" s="166">
        <v>80000000</v>
      </c>
      <c r="I167" s="133">
        <v>80000000</v>
      </c>
      <c r="J167" s="100" t="s">
        <v>304</v>
      </c>
      <c r="K167" s="100" t="s">
        <v>40</v>
      </c>
      <c r="L167" s="61" t="s">
        <v>432</v>
      </c>
    </row>
    <row r="168" spans="2:12" ht="65.25" customHeight="1">
      <c r="B168" s="84" t="s">
        <v>437</v>
      </c>
      <c r="C168" s="88" t="s">
        <v>438</v>
      </c>
      <c r="D168" s="134">
        <v>42401</v>
      </c>
      <c r="E168" s="131" t="s">
        <v>48</v>
      </c>
      <c r="F168" s="131" t="s">
        <v>53</v>
      </c>
      <c r="G168" s="131" t="s">
        <v>431</v>
      </c>
      <c r="H168" s="166">
        <v>720000000</v>
      </c>
      <c r="I168" s="133">
        <v>625783198</v>
      </c>
      <c r="J168" s="100" t="s">
        <v>304</v>
      </c>
      <c r="K168" s="100" t="s">
        <v>40</v>
      </c>
      <c r="L168" s="61" t="s">
        <v>432</v>
      </c>
    </row>
    <row r="169" spans="2:12" ht="55.5" customHeight="1">
      <c r="B169" s="84" t="s">
        <v>439</v>
      </c>
      <c r="C169" s="88" t="s">
        <v>440</v>
      </c>
      <c r="D169" s="134">
        <v>42370</v>
      </c>
      <c r="E169" s="131" t="s">
        <v>48</v>
      </c>
      <c r="F169" s="131" t="s">
        <v>53</v>
      </c>
      <c r="G169" s="131" t="s">
        <v>431</v>
      </c>
      <c r="H169" s="166">
        <v>56000000</v>
      </c>
      <c r="I169" s="133">
        <v>56000000</v>
      </c>
      <c r="J169" s="100" t="s">
        <v>304</v>
      </c>
      <c r="K169" s="100" t="s">
        <v>40</v>
      </c>
      <c r="L169" s="61" t="s">
        <v>441</v>
      </c>
    </row>
    <row r="170" spans="2:12" ht="55.5" customHeight="1">
      <c r="B170" s="84">
        <v>461800</v>
      </c>
      <c r="C170" s="111" t="s">
        <v>442</v>
      </c>
      <c r="D170" s="112" t="s">
        <v>422</v>
      </c>
      <c r="E170" s="87" t="s">
        <v>423</v>
      </c>
      <c r="F170" s="110" t="s">
        <v>424</v>
      </c>
      <c r="G170" s="87" t="s">
        <v>156</v>
      </c>
      <c r="H170" s="166">
        <v>20000000</v>
      </c>
      <c r="I170" s="58">
        <v>20000000</v>
      </c>
      <c r="J170" s="100" t="s">
        <v>304</v>
      </c>
      <c r="K170" s="100" t="s">
        <v>40</v>
      </c>
      <c r="L170" s="61" t="s">
        <v>419</v>
      </c>
    </row>
    <row r="171" spans="2:12" ht="45">
      <c r="B171" s="84">
        <v>46181705</v>
      </c>
      <c r="C171" s="88" t="s">
        <v>443</v>
      </c>
      <c r="D171" s="112" t="s">
        <v>444</v>
      </c>
      <c r="E171" s="87" t="s">
        <v>423</v>
      </c>
      <c r="F171" s="110" t="s">
        <v>424</v>
      </c>
      <c r="G171" s="87" t="s">
        <v>156</v>
      </c>
      <c r="H171" s="166">
        <v>12000000</v>
      </c>
      <c r="I171" s="58">
        <f>H171</f>
        <v>12000000</v>
      </c>
      <c r="J171" s="100" t="s">
        <v>304</v>
      </c>
      <c r="K171" s="100" t="s">
        <v>40</v>
      </c>
      <c r="L171" s="61" t="s">
        <v>419</v>
      </c>
    </row>
    <row r="172" spans="2:12" ht="58.5" customHeight="1">
      <c r="B172" s="84">
        <v>41115309</v>
      </c>
      <c r="C172" s="114" t="s">
        <v>445</v>
      </c>
      <c r="D172" s="112" t="s">
        <v>444</v>
      </c>
      <c r="E172" s="87" t="s">
        <v>423</v>
      </c>
      <c r="F172" s="110" t="s">
        <v>424</v>
      </c>
      <c r="G172" s="87" t="s">
        <v>156</v>
      </c>
      <c r="H172" s="166">
        <v>5195928</v>
      </c>
      <c r="I172" s="58">
        <v>5195928</v>
      </c>
      <c r="J172" s="100" t="s">
        <v>304</v>
      </c>
      <c r="K172" s="100" t="s">
        <v>40</v>
      </c>
      <c r="L172" s="61" t="s">
        <v>419</v>
      </c>
    </row>
    <row r="173" spans="2:12" ht="57.75" customHeight="1">
      <c r="B173" s="84">
        <v>80141607</v>
      </c>
      <c r="C173" s="111" t="s">
        <v>446</v>
      </c>
      <c r="D173" s="112">
        <v>42171</v>
      </c>
      <c r="E173" s="87" t="s">
        <v>447</v>
      </c>
      <c r="F173" s="110" t="s">
        <v>418</v>
      </c>
      <c r="G173" s="87" t="s">
        <v>156</v>
      </c>
      <c r="H173" s="166" t="s">
        <v>448</v>
      </c>
      <c r="I173" s="58" t="s">
        <v>449</v>
      </c>
      <c r="J173" s="100" t="s">
        <v>304</v>
      </c>
      <c r="K173" s="100" t="s">
        <v>40</v>
      </c>
      <c r="L173" s="61" t="s">
        <v>419</v>
      </c>
    </row>
    <row r="174" spans="2:12" ht="60">
      <c r="B174" s="34">
        <v>77101601</v>
      </c>
      <c r="C174" s="62" t="s">
        <v>137</v>
      </c>
      <c r="D174" s="63">
        <v>42401</v>
      </c>
      <c r="E174" s="31" t="s">
        <v>37</v>
      </c>
      <c r="F174" s="31" t="s">
        <v>122</v>
      </c>
      <c r="G174" s="31" t="s">
        <v>54</v>
      </c>
      <c r="H174" s="166">
        <v>140000000</v>
      </c>
      <c r="I174" s="48">
        <f>H174</f>
        <v>140000000</v>
      </c>
      <c r="J174" s="100" t="s">
        <v>304</v>
      </c>
      <c r="K174" s="100" t="s">
        <v>40</v>
      </c>
      <c r="L174" s="61" t="s">
        <v>138</v>
      </c>
    </row>
    <row r="175" spans="2:12" ht="60">
      <c r="B175" s="34">
        <v>77101700</v>
      </c>
      <c r="C175" s="62" t="s">
        <v>451</v>
      </c>
      <c r="D175" s="63">
        <v>42401</v>
      </c>
      <c r="E175" s="31" t="s">
        <v>93</v>
      </c>
      <c r="F175" s="31" t="s">
        <v>122</v>
      </c>
      <c r="G175" s="31" t="s">
        <v>54</v>
      </c>
      <c r="H175" s="166">
        <v>300000000</v>
      </c>
      <c r="I175" s="48">
        <f>H175</f>
        <v>300000000</v>
      </c>
      <c r="J175" s="100" t="s">
        <v>304</v>
      </c>
      <c r="K175" s="100" t="s">
        <v>40</v>
      </c>
      <c r="L175" s="61" t="s">
        <v>138</v>
      </c>
    </row>
    <row r="176" spans="2:12" ht="60">
      <c r="B176" s="34" t="s">
        <v>452</v>
      </c>
      <c r="C176" s="62" t="s">
        <v>453</v>
      </c>
      <c r="D176" s="63">
        <v>42430</v>
      </c>
      <c r="E176" s="31" t="s">
        <v>454</v>
      </c>
      <c r="F176" s="31" t="s">
        <v>122</v>
      </c>
      <c r="G176" s="31" t="s">
        <v>54</v>
      </c>
      <c r="H176" s="166">
        <v>1490769933</v>
      </c>
      <c r="I176" s="48">
        <f>H176</f>
        <v>1490769933</v>
      </c>
      <c r="J176" s="100" t="s">
        <v>304</v>
      </c>
      <c r="K176" s="100" t="s">
        <v>40</v>
      </c>
      <c r="L176" s="61" t="s">
        <v>138</v>
      </c>
    </row>
    <row r="177" spans="2:12" ht="60">
      <c r="B177" s="34" t="s">
        <v>139</v>
      </c>
      <c r="C177" s="62" t="s">
        <v>455</v>
      </c>
      <c r="D177" s="63">
        <v>42430</v>
      </c>
      <c r="E177" s="31" t="s">
        <v>93</v>
      </c>
      <c r="F177" s="31" t="s">
        <v>122</v>
      </c>
      <c r="G177" s="31" t="s">
        <v>54</v>
      </c>
      <c r="H177" s="166">
        <v>1600000</v>
      </c>
      <c r="I177" s="48">
        <f>H177</f>
        <v>1600000</v>
      </c>
      <c r="J177" s="100" t="s">
        <v>304</v>
      </c>
      <c r="K177" s="100" t="s">
        <v>40</v>
      </c>
      <c r="L177" s="61" t="s">
        <v>138</v>
      </c>
    </row>
    <row r="178" spans="2:12" ht="60">
      <c r="B178" s="34" t="s">
        <v>456</v>
      </c>
      <c r="C178" s="62" t="s">
        <v>457</v>
      </c>
      <c r="D178" s="63">
        <v>42401</v>
      </c>
      <c r="E178" s="31" t="s">
        <v>42</v>
      </c>
      <c r="F178" s="31" t="s">
        <v>227</v>
      </c>
      <c r="G178" s="31" t="s">
        <v>54</v>
      </c>
      <c r="H178" s="166">
        <v>3028000</v>
      </c>
      <c r="I178" s="48">
        <f>H178</f>
        <v>3028000</v>
      </c>
      <c r="J178" s="100" t="s">
        <v>304</v>
      </c>
      <c r="K178" s="100" t="s">
        <v>40</v>
      </c>
      <c r="L178" s="61" t="s">
        <v>138</v>
      </c>
    </row>
    <row r="179" spans="2:12" ht="60">
      <c r="B179" s="24">
        <v>801015</v>
      </c>
      <c r="C179" s="32" t="s">
        <v>459</v>
      </c>
      <c r="D179" s="26" t="s">
        <v>91</v>
      </c>
      <c r="E179" s="67" t="s">
        <v>341</v>
      </c>
      <c r="F179" s="67" t="s">
        <v>460</v>
      </c>
      <c r="G179" s="27" t="s">
        <v>54</v>
      </c>
      <c r="H179" s="166">
        <v>650000000</v>
      </c>
      <c r="I179" s="135">
        <v>650000000</v>
      </c>
      <c r="J179" s="100" t="s">
        <v>304</v>
      </c>
      <c r="K179" s="100" t="s">
        <v>40</v>
      </c>
      <c r="L179" s="61" t="s">
        <v>461</v>
      </c>
    </row>
    <row r="180" spans="2:12" ht="60">
      <c r="B180" s="24">
        <v>801015</v>
      </c>
      <c r="C180" s="32" t="s">
        <v>462</v>
      </c>
      <c r="D180" s="26" t="s">
        <v>91</v>
      </c>
      <c r="E180" s="67" t="s">
        <v>341</v>
      </c>
      <c r="F180" s="67" t="s">
        <v>460</v>
      </c>
      <c r="G180" s="27" t="s">
        <v>54</v>
      </c>
      <c r="H180" s="166">
        <v>105000000</v>
      </c>
      <c r="I180" s="135">
        <f>H180</f>
        <v>105000000</v>
      </c>
      <c r="J180" s="100" t="s">
        <v>304</v>
      </c>
      <c r="K180" s="100" t="s">
        <v>40</v>
      </c>
      <c r="L180" s="61" t="s">
        <v>463</v>
      </c>
    </row>
    <row r="181" spans="2:12" ht="60">
      <c r="B181" s="24">
        <v>801015</v>
      </c>
      <c r="C181" s="32" t="s">
        <v>464</v>
      </c>
      <c r="D181" s="26" t="s">
        <v>36</v>
      </c>
      <c r="E181" s="67" t="s">
        <v>48</v>
      </c>
      <c r="F181" s="67" t="s">
        <v>460</v>
      </c>
      <c r="G181" s="27" t="s">
        <v>54</v>
      </c>
      <c r="H181" s="166">
        <v>367102519</v>
      </c>
      <c r="I181" s="135">
        <v>367102519</v>
      </c>
      <c r="J181" s="100" t="s">
        <v>304</v>
      </c>
      <c r="K181" s="100" t="s">
        <v>40</v>
      </c>
      <c r="L181" s="61" t="s">
        <v>463</v>
      </c>
    </row>
    <row r="182" spans="2:12" ht="60">
      <c r="B182" s="24">
        <v>801015</v>
      </c>
      <c r="C182" s="32" t="s">
        <v>465</v>
      </c>
      <c r="D182" s="26" t="s">
        <v>466</v>
      </c>
      <c r="E182" s="67" t="s">
        <v>341</v>
      </c>
      <c r="F182" s="67" t="s">
        <v>467</v>
      </c>
      <c r="G182" s="27" t="s">
        <v>54</v>
      </c>
      <c r="H182" s="166">
        <v>181416662</v>
      </c>
      <c r="I182" s="135">
        <v>181416662</v>
      </c>
      <c r="J182" s="100" t="s">
        <v>304</v>
      </c>
      <c r="K182" s="100" t="s">
        <v>40</v>
      </c>
      <c r="L182" s="61" t="s">
        <v>463</v>
      </c>
    </row>
    <row r="183" spans="2:12" ht="60">
      <c r="B183" s="24">
        <v>441031</v>
      </c>
      <c r="C183" s="32" t="s">
        <v>468</v>
      </c>
      <c r="D183" s="136" t="s">
        <v>36</v>
      </c>
      <c r="E183" s="67" t="s">
        <v>48</v>
      </c>
      <c r="F183" s="67" t="s">
        <v>467</v>
      </c>
      <c r="G183" s="27" t="s">
        <v>54</v>
      </c>
      <c r="H183" s="166">
        <v>277857495</v>
      </c>
      <c r="I183" s="135">
        <v>277857495</v>
      </c>
      <c r="J183" s="67" t="s">
        <v>99</v>
      </c>
      <c r="K183" s="100" t="s">
        <v>40</v>
      </c>
      <c r="L183" s="61" t="s">
        <v>463</v>
      </c>
    </row>
    <row r="184" spans="2:12" ht="85.5">
      <c r="B184" s="138">
        <v>86101703</v>
      </c>
      <c r="C184" s="139" t="s">
        <v>479</v>
      </c>
      <c r="D184" s="137">
        <v>42036</v>
      </c>
      <c r="E184" s="31" t="s">
        <v>48</v>
      </c>
      <c r="F184" s="31" t="s">
        <v>481</v>
      </c>
      <c r="G184" s="27" t="s">
        <v>54</v>
      </c>
      <c r="H184" s="166">
        <v>500000000</v>
      </c>
      <c r="I184" s="141">
        <v>500000000</v>
      </c>
      <c r="J184" s="31" t="s">
        <v>99</v>
      </c>
      <c r="K184" s="31" t="s">
        <v>40</v>
      </c>
      <c r="L184" s="61" t="s">
        <v>469</v>
      </c>
    </row>
    <row r="185" spans="2:12" ht="85.5">
      <c r="B185" s="138" t="s">
        <v>470</v>
      </c>
      <c r="C185" s="139" t="s">
        <v>471</v>
      </c>
      <c r="D185" s="137">
        <v>42036</v>
      </c>
      <c r="E185" s="31" t="s">
        <v>42</v>
      </c>
      <c r="F185" s="31" t="s">
        <v>481</v>
      </c>
      <c r="G185" s="27" t="s">
        <v>54</v>
      </c>
      <c r="H185" s="166">
        <v>2700000000</v>
      </c>
      <c r="I185" s="142">
        <v>2700000000</v>
      </c>
      <c r="J185" s="31" t="s">
        <v>99</v>
      </c>
      <c r="K185" s="31" t="s">
        <v>40</v>
      </c>
      <c r="L185" s="61" t="s">
        <v>469</v>
      </c>
    </row>
    <row r="186" spans="2:12" ht="57">
      <c r="B186" s="138" t="s">
        <v>472</v>
      </c>
      <c r="C186" s="139" t="s">
        <v>473</v>
      </c>
      <c r="D186" s="137">
        <v>42036</v>
      </c>
      <c r="E186" s="31" t="s">
        <v>42</v>
      </c>
      <c r="F186" s="31" t="s">
        <v>481</v>
      </c>
      <c r="G186" s="27" t="s">
        <v>54</v>
      </c>
      <c r="H186" s="166">
        <v>700000000</v>
      </c>
      <c r="I186" s="143">
        <v>700000000</v>
      </c>
      <c r="J186" s="31" t="s">
        <v>99</v>
      </c>
      <c r="K186" s="31" t="s">
        <v>40</v>
      </c>
      <c r="L186" s="61" t="s">
        <v>469</v>
      </c>
    </row>
    <row r="187" spans="2:12" ht="45">
      <c r="B187" s="138">
        <v>86101710</v>
      </c>
      <c r="C187" s="139" t="s">
        <v>474</v>
      </c>
      <c r="D187" s="137">
        <v>42036</v>
      </c>
      <c r="E187" s="31" t="s">
        <v>42</v>
      </c>
      <c r="F187" s="31" t="s">
        <v>475</v>
      </c>
      <c r="G187" s="27" t="s">
        <v>54</v>
      </c>
      <c r="H187" s="166">
        <v>300000000</v>
      </c>
      <c r="I187" s="144">
        <v>300000000</v>
      </c>
      <c r="J187" s="31" t="s">
        <v>99</v>
      </c>
      <c r="K187" s="31" t="s">
        <v>40</v>
      </c>
      <c r="L187" s="61" t="s">
        <v>469</v>
      </c>
    </row>
    <row r="188" spans="2:12" ht="45">
      <c r="B188" s="138">
        <v>93141702</v>
      </c>
      <c r="C188" s="139" t="s">
        <v>476</v>
      </c>
      <c r="D188" s="137">
        <v>42036</v>
      </c>
      <c r="E188" s="31" t="s">
        <v>42</v>
      </c>
      <c r="F188" s="31" t="s">
        <v>475</v>
      </c>
      <c r="G188" s="27" t="s">
        <v>54</v>
      </c>
      <c r="H188" s="166">
        <v>250000000</v>
      </c>
      <c r="I188" s="144">
        <v>250000000</v>
      </c>
      <c r="J188" s="31" t="s">
        <v>99</v>
      </c>
      <c r="K188" s="31" t="s">
        <v>40</v>
      </c>
      <c r="L188" s="61" t="s">
        <v>469</v>
      </c>
    </row>
    <row r="189" spans="2:12" ht="45">
      <c r="B189" s="138">
        <v>93141709</v>
      </c>
      <c r="C189" s="139" t="s">
        <v>477</v>
      </c>
      <c r="D189" s="137">
        <v>42036</v>
      </c>
      <c r="E189" s="31" t="s">
        <v>42</v>
      </c>
      <c r="F189" s="31" t="s">
        <v>475</v>
      </c>
      <c r="G189" s="27" t="s">
        <v>54</v>
      </c>
      <c r="H189" s="166">
        <v>250000000</v>
      </c>
      <c r="I189" s="144">
        <v>250000000</v>
      </c>
      <c r="J189" s="31" t="s">
        <v>99</v>
      </c>
      <c r="K189" s="31" t="s">
        <v>40</v>
      </c>
      <c r="L189" s="61" t="s">
        <v>469</v>
      </c>
    </row>
    <row r="190" spans="2:12" ht="45">
      <c r="B190" s="138">
        <v>60121604</v>
      </c>
      <c r="C190" s="139" t="s">
        <v>480</v>
      </c>
      <c r="D190" s="140">
        <v>42064</v>
      </c>
      <c r="E190" s="31" t="s">
        <v>37</v>
      </c>
      <c r="F190" s="31" t="s">
        <v>478</v>
      </c>
      <c r="G190" s="27" t="s">
        <v>54</v>
      </c>
      <c r="H190" s="166">
        <v>752114867</v>
      </c>
      <c r="I190" s="143">
        <v>752114867</v>
      </c>
      <c r="J190" s="31" t="s">
        <v>99</v>
      </c>
      <c r="K190" s="31" t="s">
        <v>40</v>
      </c>
      <c r="L190" s="61" t="s">
        <v>469</v>
      </c>
    </row>
    <row r="191" spans="2:12" ht="45">
      <c r="B191" s="138">
        <v>72103302</v>
      </c>
      <c r="C191" s="146" t="s">
        <v>482</v>
      </c>
      <c r="D191" s="147" t="s">
        <v>483</v>
      </c>
      <c r="E191" s="148" t="s">
        <v>42</v>
      </c>
      <c r="F191" s="146" t="s">
        <v>484</v>
      </c>
      <c r="G191" s="27" t="s">
        <v>54</v>
      </c>
      <c r="H191" s="166">
        <v>360000000</v>
      </c>
      <c r="I191" s="149">
        <f>H191</f>
        <v>360000000</v>
      </c>
      <c r="J191" s="148" t="s">
        <v>99</v>
      </c>
      <c r="K191" s="148" t="s">
        <v>40</v>
      </c>
      <c r="L191" s="61" t="s">
        <v>497</v>
      </c>
    </row>
    <row r="192" spans="2:12" ht="45">
      <c r="B192" s="138">
        <v>951116</v>
      </c>
      <c r="C192" s="146" t="s">
        <v>485</v>
      </c>
      <c r="D192" s="147" t="s">
        <v>483</v>
      </c>
      <c r="E192" s="148" t="s">
        <v>51</v>
      </c>
      <c r="F192" s="146" t="s">
        <v>203</v>
      </c>
      <c r="G192" s="27" t="s">
        <v>54</v>
      </c>
      <c r="H192" s="166">
        <v>1000000000</v>
      </c>
      <c r="I192" s="149">
        <f aca="true" t="shared" si="4" ref="I192:I200">H192</f>
        <v>1000000000</v>
      </c>
      <c r="J192" s="148" t="s">
        <v>99</v>
      </c>
      <c r="K192" s="148" t="s">
        <v>40</v>
      </c>
      <c r="L192" s="61" t="s">
        <v>497</v>
      </c>
    </row>
    <row r="193" spans="2:12" ht="45">
      <c r="B193" s="138">
        <v>531027</v>
      </c>
      <c r="C193" s="146" t="s">
        <v>486</v>
      </c>
      <c r="D193" s="147" t="s">
        <v>483</v>
      </c>
      <c r="E193" s="148" t="s">
        <v>108</v>
      </c>
      <c r="F193" s="146" t="s">
        <v>414</v>
      </c>
      <c r="G193" s="27" t="s">
        <v>54</v>
      </c>
      <c r="H193" s="166">
        <v>330000000</v>
      </c>
      <c r="I193" s="149">
        <f t="shared" si="4"/>
        <v>330000000</v>
      </c>
      <c r="J193" s="148" t="s">
        <v>99</v>
      </c>
      <c r="K193" s="148" t="s">
        <v>40</v>
      </c>
      <c r="L193" s="61" t="s">
        <v>497</v>
      </c>
    </row>
    <row r="194" spans="2:12" ht="45">
      <c r="B194" s="138">
        <v>271100</v>
      </c>
      <c r="C194" s="146" t="s">
        <v>487</v>
      </c>
      <c r="D194" s="147" t="s">
        <v>483</v>
      </c>
      <c r="E194" s="148" t="s">
        <v>309</v>
      </c>
      <c r="F194" s="146" t="s">
        <v>215</v>
      </c>
      <c r="G194" s="27" t="s">
        <v>54</v>
      </c>
      <c r="H194" s="166">
        <v>29925567</v>
      </c>
      <c r="I194" s="149">
        <f t="shared" si="4"/>
        <v>29925567</v>
      </c>
      <c r="J194" s="148"/>
      <c r="K194" s="148" t="s">
        <v>40</v>
      </c>
      <c r="L194" s="61" t="s">
        <v>497</v>
      </c>
    </row>
    <row r="195" spans="2:12" ht="45">
      <c r="B195" s="138">
        <v>251015</v>
      </c>
      <c r="C195" s="146" t="s">
        <v>488</v>
      </c>
      <c r="D195" s="151" t="s">
        <v>489</v>
      </c>
      <c r="E195" s="148" t="s">
        <v>57</v>
      </c>
      <c r="F195" s="146" t="s">
        <v>203</v>
      </c>
      <c r="G195" s="27" t="s">
        <v>54</v>
      </c>
      <c r="H195" s="166">
        <v>700000000</v>
      </c>
      <c r="I195" s="149">
        <f t="shared" si="4"/>
        <v>700000000</v>
      </c>
      <c r="J195" s="148" t="s">
        <v>99</v>
      </c>
      <c r="K195" s="148" t="s">
        <v>40</v>
      </c>
      <c r="L195" s="61" t="s">
        <v>497</v>
      </c>
    </row>
    <row r="196" spans="2:12" ht="45">
      <c r="B196" s="138">
        <v>861320</v>
      </c>
      <c r="C196" s="146" t="s">
        <v>490</v>
      </c>
      <c r="D196" s="147" t="s">
        <v>489</v>
      </c>
      <c r="E196" s="148" t="s">
        <v>108</v>
      </c>
      <c r="F196" s="146" t="s">
        <v>491</v>
      </c>
      <c r="G196" s="27" t="s">
        <v>54</v>
      </c>
      <c r="H196" s="166">
        <v>100000000</v>
      </c>
      <c r="I196" s="149">
        <f t="shared" si="4"/>
        <v>100000000</v>
      </c>
      <c r="J196" s="148" t="s">
        <v>99</v>
      </c>
      <c r="K196" s="148" t="s">
        <v>40</v>
      </c>
      <c r="L196" s="61" t="s">
        <v>497</v>
      </c>
    </row>
    <row r="197" spans="2:12" ht="45">
      <c r="B197" s="145">
        <v>861320</v>
      </c>
      <c r="C197" s="146" t="s">
        <v>492</v>
      </c>
      <c r="D197" s="151" t="s">
        <v>489</v>
      </c>
      <c r="E197" s="148" t="s">
        <v>46</v>
      </c>
      <c r="F197" s="146" t="s">
        <v>484</v>
      </c>
      <c r="G197" s="27" t="s">
        <v>54</v>
      </c>
      <c r="H197" s="166">
        <v>100000000</v>
      </c>
      <c r="I197" s="149">
        <f t="shared" si="4"/>
        <v>100000000</v>
      </c>
      <c r="J197" s="148" t="s">
        <v>99</v>
      </c>
      <c r="K197" s="148" t="s">
        <v>40</v>
      </c>
      <c r="L197" s="61" t="s">
        <v>497</v>
      </c>
    </row>
    <row r="198" spans="2:12" ht="45">
      <c r="B198" s="145">
        <v>781415</v>
      </c>
      <c r="C198" s="146" t="s">
        <v>493</v>
      </c>
      <c r="D198" s="139" t="s">
        <v>483</v>
      </c>
      <c r="E198" s="148" t="s">
        <v>51</v>
      </c>
      <c r="F198" s="146" t="s">
        <v>215</v>
      </c>
      <c r="G198" s="27" t="s">
        <v>54</v>
      </c>
      <c r="H198" s="166">
        <v>30000000</v>
      </c>
      <c r="I198" s="149">
        <f t="shared" si="4"/>
        <v>30000000</v>
      </c>
      <c r="J198" s="148" t="s">
        <v>99</v>
      </c>
      <c r="K198" s="148" t="s">
        <v>40</v>
      </c>
      <c r="L198" s="61" t="s">
        <v>497</v>
      </c>
    </row>
    <row r="199" spans="2:12" ht="45">
      <c r="B199" s="145">
        <v>441200</v>
      </c>
      <c r="C199" s="146" t="s">
        <v>494</v>
      </c>
      <c r="D199" s="139" t="s">
        <v>133</v>
      </c>
      <c r="E199" s="148" t="s">
        <v>495</v>
      </c>
      <c r="F199" s="146" t="s">
        <v>414</v>
      </c>
      <c r="G199" s="27" t="s">
        <v>54</v>
      </c>
      <c r="H199" s="166">
        <v>150000000</v>
      </c>
      <c r="I199" s="149">
        <f t="shared" si="4"/>
        <v>150000000</v>
      </c>
      <c r="J199" s="148" t="s">
        <v>99</v>
      </c>
      <c r="K199" s="148" t="s">
        <v>40</v>
      </c>
      <c r="L199" s="61" t="s">
        <v>497</v>
      </c>
    </row>
    <row r="200" spans="2:12" ht="45">
      <c r="B200" s="145">
        <v>781400</v>
      </c>
      <c r="C200" s="146" t="s">
        <v>496</v>
      </c>
      <c r="D200" s="147" t="s">
        <v>483</v>
      </c>
      <c r="E200" s="148" t="s">
        <v>46</v>
      </c>
      <c r="F200" s="146" t="s">
        <v>215</v>
      </c>
      <c r="G200" s="27" t="s">
        <v>54</v>
      </c>
      <c r="H200" s="166">
        <v>44000000</v>
      </c>
      <c r="I200" s="149">
        <f t="shared" si="4"/>
        <v>44000000</v>
      </c>
      <c r="J200" s="148" t="s">
        <v>99</v>
      </c>
      <c r="K200" s="148" t="s">
        <v>40</v>
      </c>
      <c r="L200" s="61" t="s">
        <v>497</v>
      </c>
    </row>
    <row r="201" spans="2:12" ht="117" customHeight="1">
      <c r="B201" s="150">
        <v>80111504</v>
      </c>
      <c r="C201" s="146" t="s">
        <v>498</v>
      </c>
      <c r="D201" s="147" t="s">
        <v>483</v>
      </c>
      <c r="E201" s="148" t="s">
        <v>499</v>
      </c>
      <c r="F201" s="146" t="s">
        <v>510</v>
      </c>
      <c r="G201" s="27" t="s">
        <v>54</v>
      </c>
      <c r="H201" s="166">
        <f>(3306889764*0.8)+(196450000*0.4)-581524650+(1907085129-456750722)+243100000+30000000+150000000-500000+500</f>
        <v>4015502068.2000003</v>
      </c>
      <c r="I201" s="149">
        <f>+H201</f>
        <v>4015502068.2000003</v>
      </c>
      <c r="J201" s="148" t="s">
        <v>99</v>
      </c>
      <c r="K201" s="148" t="s">
        <v>113</v>
      </c>
      <c r="L201" s="61" t="s">
        <v>519</v>
      </c>
    </row>
    <row r="202" spans="2:12" ht="63.75" customHeight="1">
      <c r="B202" s="150">
        <v>93141506</v>
      </c>
      <c r="C202" s="146" t="s">
        <v>501</v>
      </c>
      <c r="D202" s="147" t="s">
        <v>483</v>
      </c>
      <c r="E202" s="148" t="s">
        <v>499</v>
      </c>
      <c r="F202" s="146" t="s">
        <v>510</v>
      </c>
      <c r="G202" s="27" t="s">
        <v>54</v>
      </c>
      <c r="H202" s="166">
        <v>2152000000</v>
      </c>
      <c r="I202" s="149">
        <v>800000000</v>
      </c>
      <c r="J202" s="148" t="s">
        <v>99</v>
      </c>
      <c r="K202" s="148" t="s">
        <v>113</v>
      </c>
      <c r="L202" s="61" t="s">
        <v>500</v>
      </c>
    </row>
    <row r="203" spans="2:12" ht="93" customHeight="1">
      <c r="B203" s="150">
        <v>93141506</v>
      </c>
      <c r="C203" s="146" t="s">
        <v>502</v>
      </c>
      <c r="D203" s="147" t="s">
        <v>483</v>
      </c>
      <c r="E203" s="148" t="s">
        <v>499</v>
      </c>
      <c r="F203" s="146" t="s">
        <v>510</v>
      </c>
      <c r="G203" s="27" t="s">
        <v>54</v>
      </c>
      <c r="H203" s="166">
        <v>700000000</v>
      </c>
      <c r="I203" s="149">
        <v>700000000</v>
      </c>
      <c r="J203" s="148" t="s">
        <v>99</v>
      </c>
      <c r="K203" s="148" t="s">
        <v>113</v>
      </c>
      <c r="L203" s="61" t="s">
        <v>500</v>
      </c>
    </row>
    <row r="204" spans="2:12" ht="75.75" customHeight="1">
      <c r="B204" s="150">
        <v>93141506</v>
      </c>
      <c r="C204" s="146" t="s">
        <v>503</v>
      </c>
      <c r="D204" s="147" t="s">
        <v>483</v>
      </c>
      <c r="E204" s="148" t="s">
        <v>499</v>
      </c>
      <c r="F204" s="146" t="s">
        <v>71</v>
      </c>
      <c r="G204" s="27" t="s">
        <v>54</v>
      </c>
      <c r="H204" s="166">
        <f>98000000+5000000</f>
        <v>103000000</v>
      </c>
      <c r="I204" s="149">
        <f>98000000+5000000</f>
        <v>103000000</v>
      </c>
      <c r="J204" s="148" t="s">
        <v>99</v>
      </c>
      <c r="K204" s="148" t="s">
        <v>113</v>
      </c>
      <c r="L204" s="61" t="s">
        <v>500</v>
      </c>
    </row>
    <row r="205" spans="2:12" ht="84" customHeight="1">
      <c r="B205" s="150">
        <v>86121701</v>
      </c>
      <c r="C205" s="146" t="s">
        <v>504</v>
      </c>
      <c r="D205" s="147" t="s">
        <v>483</v>
      </c>
      <c r="E205" s="148" t="s">
        <v>499</v>
      </c>
      <c r="F205" s="146" t="s">
        <v>510</v>
      </c>
      <c r="G205" s="27" t="s">
        <v>54</v>
      </c>
      <c r="H205" s="166">
        <f>553833000*1.05</f>
        <v>581524650</v>
      </c>
      <c r="I205" s="149">
        <f>+H205</f>
        <v>581524650</v>
      </c>
      <c r="J205" s="148" t="s">
        <v>99</v>
      </c>
      <c r="K205" s="148" t="s">
        <v>113</v>
      </c>
      <c r="L205" s="61" t="s">
        <v>500</v>
      </c>
    </row>
    <row r="206" spans="2:12" ht="30">
      <c r="B206" s="150">
        <v>931316</v>
      </c>
      <c r="C206" s="146" t="s">
        <v>505</v>
      </c>
      <c r="D206" s="147" t="s">
        <v>483</v>
      </c>
      <c r="E206" s="148" t="s">
        <v>499</v>
      </c>
      <c r="F206" s="146" t="s">
        <v>481</v>
      </c>
      <c r="G206" s="27" t="s">
        <v>54</v>
      </c>
      <c r="H206" s="166">
        <v>83000000</v>
      </c>
      <c r="I206" s="149">
        <v>83000000</v>
      </c>
      <c r="J206" s="148" t="s">
        <v>99</v>
      </c>
      <c r="K206" s="148" t="s">
        <v>113</v>
      </c>
      <c r="L206" s="61" t="s">
        <v>500</v>
      </c>
    </row>
    <row r="207" spans="2:12" ht="57" customHeight="1">
      <c r="B207" s="150" t="s">
        <v>511</v>
      </c>
      <c r="C207" s="146" t="s">
        <v>506</v>
      </c>
      <c r="D207" s="147" t="s">
        <v>483</v>
      </c>
      <c r="E207" s="148" t="s">
        <v>499</v>
      </c>
      <c r="F207" s="146" t="s">
        <v>481</v>
      </c>
      <c r="G207" s="27" t="s">
        <v>54</v>
      </c>
      <c r="H207" s="166">
        <f>34870000+190000000+(955276458-103000000-70000000)+(3306889764*0.2)</f>
        <v>1668524410.8000002</v>
      </c>
      <c r="I207" s="149">
        <f>+H207</f>
        <v>1668524410.8000002</v>
      </c>
      <c r="J207" s="148" t="s">
        <v>99</v>
      </c>
      <c r="K207" s="148" t="s">
        <v>113</v>
      </c>
      <c r="L207" s="61" t="s">
        <v>500</v>
      </c>
    </row>
    <row r="208" spans="2:12" ht="78.75" customHeight="1">
      <c r="B208" s="150">
        <v>931316</v>
      </c>
      <c r="C208" s="146" t="s">
        <v>507</v>
      </c>
      <c r="D208" s="147" t="s">
        <v>483</v>
      </c>
      <c r="E208" s="148" t="s">
        <v>499</v>
      </c>
      <c r="F208" s="146" t="s">
        <v>481</v>
      </c>
      <c r="G208" s="27" t="s">
        <v>54</v>
      </c>
      <c r="H208" s="166">
        <f>100000000-30000000</f>
        <v>70000000</v>
      </c>
      <c r="I208" s="149">
        <f>100000000-30000000</f>
        <v>70000000</v>
      </c>
      <c r="J208" s="148" t="s">
        <v>99</v>
      </c>
      <c r="K208" s="148" t="s">
        <v>113</v>
      </c>
      <c r="L208" s="61" t="s">
        <v>500</v>
      </c>
    </row>
    <row r="209" spans="2:12" ht="49.5" customHeight="1">
      <c r="B209" s="150" t="s">
        <v>511</v>
      </c>
      <c r="C209" s="146" t="s">
        <v>508</v>
      </c>
      <c r="D209" s="147" t="s">
        <v>509</v>
      </c>
      <c r="E209" s="148" t="s">
        <v>57</v>
      </c>
      <c r="F209" s="146" t="s">
        <v>152</v>
      </c>
      <c r="G209" s="27" t="s">
        <v>54</v>
      </c>
      <c r="H209" s="166">
        <f>400000000+56750722</f>
        <v>456750722</v>
      </c>
      <c r="I209" s="149">
        <f>400000000+56750722</f>
        <v>456750722</v>
      </c>
      <c r="J209" s="148" t="s">
        <v>99</v>
      </c>
      <c r="K209" s="148" t="s">
        <v>113</v>
      </c>
      <c r="L209" s="61" t="s">
        <v>500</v>
      </c>
    </row>
    <row r="210" spans="2:12" ht="49.5" customHeight="1">
      <c r="B210" s="152"/>
      <c r="C210" s="153"/>
      <c r="D210" s="164"/>
      <c r="E210" s="152"/>
      <c r="F210" s="153"/>
      <c r="G210" s="165"/>
      <c r="H210" s="155">
        <f>SUM(H19:H209)</f>
        <v>189388475608.315</v>
      </c>
      <c r="I210" s="155"/>
      <c r="J210" s="152"/>
      <c r="K210" s="152"/>
      <c r="L210" s="157"/>
    </row>
    <row r="211" spans="2:12" ht="15">
      <c r="B211" s="152"/>
      <c r="C211" s="153"/>
      <c r="D211" s="154"/>
      <c r="E211" s="152"/>
      <c r="F211" s="153"/>
      <c r="G211" s="153"/>
      <c r="H211" s="155"/>
      <c r="I211" s="156"/>
      <c r="J211" s="152"/>
      <c r="K211" s="152"/>
      <c r="L211" s="157"/>
    </row>
    <row r="212" spans="2:12" ht="15">
      <c r="B212" s="152"/>
      <c r="C212" s="153"/>
      <c r="D212" s="154"/>
      <c r="E212" s="152"/>
      <c r="F212" s="153"/>
      <c r="G212" s="153"/>
      <c r="H212" s="155"/>
      <c r="I212" s="156"/>
      <c r="J212" s="152"/>
      <c r="K212" s="152"/>
      <c r="L212" s="157"/>
    </row>
    <row r="213" spans="2:4" ht="30.75" thickBot="1">
      <c r="B213" s="14" t="s">
        <v>21</v>
      </c>
      <c r="C213" s="13"/>
      <c r="D213" s="13"/>
    </row>
    <row r="214" spans="2:4" ht="45">
      <c r="B214" s="15" t="s">
        <v>6</v>
      </c>
      <c r="C214" s="18" t="s">
        <v>22</v>
      </c>
      <c r="D214" s="12" t="s">
        <v>14</v>
      </c>
    </row>
    <row r="215" spans="2:4" ht="76.5">
      <c r="B215" s="119" t="s">
        <v>172</v>
      </c>
      <c r="C215" s="120">
        <v>721512</v>
      </c>
      <c r="D215" s="29" t="s">
        <v>157</v>
      </c>
    </row>
    <row r="216" spans="2:4" ht="96" customHeight="1">
      <c r="B216" s="119" t="s">
        <v>173</v>
      </c>
      <c r="C216" s="120">
        <v>721512</v>
      </c>
      <c r="D216" s="29" t="s">
        <v>157</v>
      </c>
    </row>
    <row r="217" spans="2:4" ht="76.5">
      <c r="B217" s="119" t="s">
        <v>174</v>
      </c>
      <c r="C217" s="120">
        <v>721512</v>
      </c>
      <c r="D217" s="29" t="s">
        <v>157</v>
      </c>
    </row>
    <row r="218" spans="2:4" ht="76.5">
      <c r="B218" s="119" t="s">
        <v>175</v>
      </c>
      <c r="C218" s="120">
        <v>391116</v>
      </c>
      <c r="D218" s="29" t="s">
        <v>157</v>
      </c>
    </row>
    <row r="219" spans="2:4" ht="120.75" customHeight="1">
      <c r="B219" s="119" t="s">
        <v>176</v>
      </c>
      <c r="C219" s="120" t="s">
        <v>171</v>
      </c>
      <c r="D219" s="29" t="s">
        <v>157</v>
      </c>
    </row>
    <row r="220" spans="2:4" ht="76.5">
      <c r="B220" s="119" t="s">
        <v>177</v>
      </c>
      <c r="C220" s="120">
        <v>721214</v>
      </c>
      <c r="D220" s="29" t="s">
        <v>157</v>
      </c>
    </row>
    <row r="221" spans="2:4" ht="109.5" customHeight="1">
      <c r="B221" s="119" t="s">
        <v>178</v>
      </c>
      <c r="C221" s="120" t="s">
        <v>171</v>
      </c>
      <c r="D221" s="29" t="s">
        <v>157</v>
      </c>
    </row>
    <row r="222" spans="2:4" ht="76.5">
      <c r="B222" s="119" t="s">
        <v>179</v>
      </c>
      <c r="C222" s="120" t="s">
        <v>171</v>
      </c>
      <c r="D222" s="29" t="s">
        <v>157</v>
      </c>
    </row>
    <row r="223" spans="2:4" ht="82.5" customHeight="1">
      <c r="B223" s="119" t="s">
        <v>180</v>
      </c>
      <c r="C223" s="120" t="s">
        <v>279</v>
      </c>
      <c r="D223" s="29" t="s">
        <v>157</v>
      </c>
    </row>
    <row r="224" spans="2:4" ht="121.5" customHeight="1">
      <c r="B224" s="119" t="s">
        <v>181</v>
      </c>
      <c r="C224" s="120" t="s">
        <v>171</v>
      </c>
      <c r="D224" s="29" t="s">
        <v>157</v>
      </c>
    </row>
    <row r="225" spans="2:4" ht="111.75" customHeight="1">
      <c r="B225" s="119" t="s">
        <v>182</v>
      </c>
      <c r="C225" s="120">
        <v>721540</v>
      </c>
      <c r="D225" s="29" t="s">
        <v>157</v>
      </c>
    </row>
    <row r="226" spans="2:4" ht="76.5">
      <c r="B226" s="119" t="s">
        <v>183</v>
      </c>
      <c r="C226" s="120">
        <v>721512</v>
      </c>
      <c r="D226" s="29" t="s">
        <v>157</v>
      </c>
    </row>
    <row r="227" spans="2:4" ht="76.5">
      <c r="B227" s="119" t="s">
        <v>184</v>
      </c>
      <c r="C227" s="120">
        <v>72141105</v>
      </c>
      <c r="D227" s="29" t="s">
        <v>157</v>
      </c>
    </row>
    <row r="228" spans="2:4" ht="76.5">
      <c r="B228" s="119" t="s">
        <v>185</v>
      </c>
      <c r="C228" s="120" t="s">
        <v>279</v>
      </c>
      <c r="D228" s="29" t="s">
        <v>157</v>
      </c>
    </row>
    <row r="229" spans="2:4" ht="108" customHeight="1">
      <c r="B229" s="119" t="s">
        <v>186</v>
      </c>
      <c r="C229" s="120" t="s">
        <v>171</v>
      </c>
      <c r="D229" s="29" t="s">
        <v>157</v>
      </c>
    </row>
    <row r="230" spans="2:4" ht="76.5">
      <c r="B230" s="119" t="s">
        <v>187</v>
      </c>
      <c r="C230" s="120">
        <v>951215</v>
      </c>
      <c r="D230" s="29" t="s">
        <v>157</v>
      </c>
    </row>
    <row r="231" spans="2:4" ht="100.5" customHeight="1">
      <c r="B231" s="119" t="s">
        <v>188</v>
      </c>
      <c r="C231" s="120">
        <v>301519</v>
      </c>
      <c r="D231" s="29" t="s">
        <v>157</v>
      </c>
    </row>
    <row r="232" spans="2:4" ht="76.5">
      <c r="B232" s="119" t="s">
        <v>189</v>
      </c>
      <c r="C232" s="120">
        <v>951215</v>
      </c>
      <c r="D232" s="29" t="s">
        <v>157</v>
      </c>
    </row>
    <row r="233" spans="2:4" ht="92.25" customHeight="1">
      <c r="B233" s="119" t="s">
        <v>190</v>
      </c>
      <c r="C233" s="120">
        <v>811017</v>
      </c>
      <c r="D233" s="29" t="s">
        <v>157</v>
      </c>
    </row>
    <row r="234" spans="2:4" ht="122.25" customHeight="1">
      <c r="B234" s="119" t="s">
        <v>191</v>
      </c>
      <c r="C234" s="120">
        <v>811015</v>
      </c>
      <c r="D234" s="29" t="s">
        <v>157</v>
      </c>
    </row>
    <row r="235" spans="2:4" ht="76.5">
      <c r="B235" s="119" t="s">
        <v>192</v>
      </c>
      <c r="C235" s="120">
        <v>811015</v>
      </c>
      <c r="D235" s="29" t="s">
        <v>157</v>
      </c>
    </row>
    <row r="236" spans="2:4" ht="76.5">
      <c r="B236" s="119" t="s">
        <v>193</v>
      </c>
      <c r="C236" s="120">
        <v>811017</v>
      </c>
      <c r="D236" s="29" t="s">
        <v>157</v>
      </c>
    </row>
    <row r="237" spans="2:4" ht="108.75" customHeight="1">
      <c r="B237" s="119" t="s">
        <v>194</v>
      </c>
      <c r="C237" s="120">
        <v>811015</v>
      </c>
      <c r="D237" s="29" t="s">
        <v>157</v>
      </c>
    </row>
    <row r="238" spans="2:4" ht="76.5">
      <c r="B238" s="119" t="s">
        <v>195</v>
      </c>
      <c r="C238" s="120">
        <v>721411</v>
      </c>
      <c r="D238" s="29" t="s">
        <v>157</v>
      </c>
    </row>
    <row r="239" spans="2:4" ht="76.5">
      <c r="B239" s="119" t="s">
        <v>196</v>
      </c>
      <c r="C239" s="120">
        <v>721410</v>
      </c>
      <c r="D239" s="29" t="s">
        <v>157</v>
      </c>
    </row>
    <row r="240" spans="2:4" ht="76.5">
      <c r="B240" s="119" t="s">
        <v>197</v>
      </c>
      <c r="C240" s="120">
        <v>721411</v>
      </c>
      <c r="D240" s="29" t="s">
        <v>157</v>
      </c>
    </row>
    <row r="241" spans="2:4" ht="64.5">
      <c r="B241" s="121" t="s">
        <v>254</v>
      </c>
      <c r="C241" s="120">
        <v>81160000</v>
      </c>
      <c r="D241" s="122" t="s">
        <v>149</v>
      </c>
    </row>
    <row r="242" spans="2:4" ht="114" customHeight="1">
      <c r="B242" s="121" t="s">
        <v>255</v>
      </c>
      <c r="C242" s="120">
        <v>80131502</v>
      </c>
      <c r="D242" s="122" t="s">
        <v>149</v>
      </c>
    </row>
    <row r="243" spans="2:4" ht="64.5">
      <c r="B243" s="123" t="s">
        <v>256</v>
      </c>
      <c r="C243" s="120">
        <v>81111804</v>
      </c>
      <c r="D243" s="122" t="s">
        <v>149</v>
      </c>
    </row>
    <row r="244" spans="2:4" ht="64.5">
      <c r="B244" s="121" t="s">
        <v>257</v>
      </c>
      <c r="C244" s="120">
        <v>80101505</v>
      </c>
      <c r="D244" s="122" t="s">
        <v>149</v>
      </c>
    </row>
    <row r="245" spans="2:4" ht="101.25" customHeight="1">
      <c r="B245" s="123" t="s">
        <v>258</v>
      </c>
      <c r="C245" s="120">
        <v>80101505</v>
      </c>
      <c r="D245" s="122" t="s">
        <v>149</v>
      </c>
    </row>
    <row r="246" spans="2:4" ht="213" customHeight="1">
      <c r="B246" s="123" t="s">
        <v>259</v>
      </c>
      <c r="C246" s="124" t="s">
        <v>260</v>
      </c>
      <c r="D246" s="125" t="s">
        <v>149</v>
      </c>
    </row>
    <row r="247" spans="2:4" ht="64.5">
      <c r="B247" s="121" t="s">
        <v>261</v>
      </c>
      <c r="C247" s="120">
        <v>80131502</v>
      </c>
      <c r="D247" s="122" t="s">
        <v>149</v>
      </c>
    </row>
    <row r="248" spans="2:4" ht="64.5">
      <c r="B248" s="121" t="s">
        <v>262</v>
      </c>
      <c r="C248" s="120">
        <v>81161700</v>
      </c>
      <c r="D248" s="122" t="s">
        <v>149</v>
      </c>
    </row>
    <row r="249" spans="2:4" ht="64.5">
      <c r="B249" s="121" t="s">
        <v>263</v>
      </c>
      <c r="C249" s="120">
        <v>81161800</v>
      </c>
      <c r="D249" s="122" t="s">
        <v>149</v>
      </c>
    </row>
    <row r="250" spans="2:4" ht="102.75">
      <c r="B250" s="121" t="s">
        <v>264</v>
      </c>
      <c r="C250" s="120">
        <v>81161501</v>
      </c>
      <c r="D250" s="122" t="s">
        <v>265</v>
      </c>
    </row>
    <row r="251" spans="2:4" ht="102.75">
      <c r="B251" s="121" t="s">
        <v>266</v>
      </c>
      <c r="C251" s="120">
        <v>81112501</v>
      </c>
      <c r="D251" s="122" t="s">
        <v>267</v>
      </c>
    </row>
    <row r="252" spans="2:4" ht="90">
      <c r="B252" s="123" t="s">
        <v>268</v>
      </c>
      <c r="C252" s="120">
        <v>43231511</v>
      </c>
      <c r="D252" s="122" t="s">
        <v>149</v>
      </c>
    </row>
    <row r="253" spans="2:4" ht="115.5">
      <c r="B253" s="123" t="s">
        <v>269</v>
      </c>
      <c r="C253" s="120">
        <v>80101507</v>
      </c>
      <c r="D253" s="125" t="s">
        <v>149</v>
      </c>
    </row>
    <row r="254" spans="2:4" ht="115.5">
      <c r="B254" s="123" t="s">
        <v>270</v>
      </c>
      <c r="C254" s="120" t="s">
        <v>280</v>
      </c>
      <c r="D254" s="122" t="s">
        <v>267</v>
      </c>
    </row>
    <row r="255" spans="2:4" ht="102.75">
      <c r="B255" s="121" t="s">
        <v>271</v>
      </c>
      <c r="C255" s="120">
        <v>81112300</v>
      </c>
      <c r="D255" s="122" t="s">
        <v>267</v>
      </c>
    </row>
    <row r="256" spans="2:4" ht="102.75">
      <c r="B256" s="123" t="s">
        <v>272</v>
      </c>
      <c r="C256" s="120" t="s">
        <v>273</v>
      </c>
      <c r="D256" s="122" t="s">
        <v>267</v>
      </c>
    </row>
    <row r="257" spans="2:4" ht="192">
      <c r="B257" s="123" t="s">
        <v>274</v>
      </c>
      <c r="C257" s="120" t="s">
        <v>275</v>
      </c>
      <c r="D257" s="126" t="s">
        <v>146</v>
      </c>
    </row>
    <row r="258" spans="2:4" ht="123" customHeight="1">
      <c r="B258" s="123" t="s">
        <v>276</v>
      </c>
      <c r="C258" s="120" t="s">
        <v>275</v>
      </c>
      <c r="D258" s="122" t="s">
        <v>146</v>
      </c>
    </row>
    <row r="259" spans="2:4" ht="200.25" customHeight="1">
      <c r="B259" s="123" t="s">
        <v>277</v>
      </c>
      <c r="C259" s="120" t="s">
        <v>275</v>
      </c>
      <c r="D259" s="126" t="s">
        <v>146</v>
      </c>
    </row>
    <row r="260" spans="2:4" ht="77.25">
      <c r="B260" s="123" t="s">
        <v>278</v>
      </c>
      <c r="C260" s="120">
        <v>93151507</v>
      </c>
      <c r="D260" s="122" t="s">
        <v>149</v>
      </c>
    </row>
    <row r="261" spans="2:4" ht="38.25" customHeight="1">
      <c r="B261" s="85" t="s">
        <v>282</v>
      </c>
      <c r="C261" s="120" t="s">
        <v>281</v>
      </c>
      <c r="D261" s="122" t="s">
        <v>283</v>
      </c>
    </row>
    <row r="262" spans="2:4" ht="38.25" customHeight="1">
      <c r="B262" s="80" t="s">
        <v>285</v>
      </c>
      <c r="C262" s="120" t="s">
        <v>284</v>
      </c>
      <c r="D262" s="122" t="s">
        <v>283</v>
      </c>
    </row>
    <row r="263" spans="2:4" ht="38.25" customHeight="1">
      <c r="B263" s="80" t="s">
        <v>286</v>
      </c>
      <c r="C263" s="120" t="s">
        <v>284</v>
      </c>
      <c r="D263" s="122" t="s">
        <v>283</v>
      </c>
    </row>
    <row r="264" spans="2:4" ht="25.5" customHeight="1">
      <c r="B264" s="80" t="s">
        <v>287</v>
      </c>
      <c r="C264" s="120">
        <v>80101505</v>
      </c>
      <c r="D264" s="122" t="s">
        <v>283</v>
      </c>
    </row>
    <row r="265" spans="2:4" ht="38.25" customHeight="1">
      <c r="B265" s="80" t="s">
        <v>289</v>
      </c>
      <c r="C265" s="120" t="s">
        <v>288</v>
      </c>
      <c r="D265" s="122" t="s">
        <v>283</v>
      </c>
    </row>
    <row r="266" spans="2:4" ht="63" customHeight="1">
      <c r="B266" s="80" t="s">
        <v>290</v>
      </c>
      <c r="C266" s="120">
        <v>80101505</v>
      </c>
      <c r="D266" s="122" t="s">
        <v>283</v>
      </c>
    </row>
    <row r="267" spans="2:4" ht="52.5" customHeight="1">
      <c r="B267" s="80" t="s">
        <v>291</v>
      </c>
      <c r="C267" s="86">
        <v>80101505</v>
      </c>
      <c r="D267" s="122" t="s">
        <v>283</v>
      </c>
    </row>
    <row r="268" spans="2:4" ht="55.5" customHeight="1">
      <c r="B268" s="80" t="s">
        <v>293</v>
      </c>
      <c r="C268" s="86" t="s">
        <v>292</v>
      </c>
      <c r="D268" s="122" t="s">
        <v>283</v>
      </c>
    </row>
    <row r="269" spans="2:4" ht="55.5" customHeight="1">
      <c r="B269" s="80" t="s">
        <v>294</v>
      </c>
      <c r="C269" s="86">
        <v>80101505</v>
      </c>
      <c r="D269" s="122" t="s">
        <v>283</v>
      </c>
    </row>
    <row r="270" spans="2:4" ht="25.5" customHeight="1">
      <c r="B270" s="80" t="s">
        <v>295</v>
      </c>
      <c r="C270" s="86">
        <v>80101505</v>
      </c>
      <c r="D270" s="122" t="s">
        <v>283</v>
      </c>
    </row>
    <row r="271" spans="2:4" ht="121.5" customHeight="1">
      <c r="B271" s="80" t="s">
        <v>296</v>
      </c>
      <c r="C271" s="86">
        <v>80101505</v>
      </c>
      <c r="D271" s="122" t="s">
        <v>283</v>
      </c>
    </row>
    <row r="272" spans="2:4" ht="76.5" customHeight="1">
      <c r="B272" s="80" t="s">
        <v>297</v>
      </c>
      <c r="C272" s="86">
        <v>80101505</v>
      </c>
      <c r="D272" s="122" t="s">
        <v>283</v>
      </c>
    </row>
    <row r="273" spans="2:4" ht="51" customHeight="1">
      <c r="B273" s="80" t="s">
        <v>298</v>
      </c>
      <c r="C273" s="86">
        <v>80101505</v>
      </c>
      <c r="D273" s="122" t="s">
        <v>283</v>
      </c>
    </row>
    <row r="274" spans="2:4" ht="38.25" customHeight="1">
      <c r="B274" s="80" t="s">
        <v>299</v>
      </c>
      <c r="C274" s="86" t="s">
        <v>284</v>
      </c>
      <c r="D274" s="122" t="s">
        <v>283</v>
      </c>
    </row>
    <row r="275" spans="2:4" ht="70.5" customHeight="1">
      <c r="B275" s="80" t="s">
        <v>300</v>
      </c>
      <c r="C275" s="86">
        <v>43211508</v>
      </c>
      <c r="D275" s="122" t="s">
        <v>283</v>
      </c>
    </row>
    <row r="276" spans="2:4" ht="66" customHeight="1">
      <c r="B276" s="80" t="s">
        <v>301</v>
      </c>
      <c r="C276" s="86">
        <v>80101505</v>
      </c>
      <c r="D276" s="122" t="s">
        <v>283</v>
      </c>
    </row>
    <row r="277" spans="2:4" ht="248.25" customHeight="1">
      <c r="B277" s="127" t="s">
        <v>380</v>
      </c>
      <c r="C277" s="128">
        <v>43211509</v>
      </c>
      <c r="D277" s="125" t="s">
        <v>381</v>
      </c>
    </row>
    <row r="278" spans="2:4" ht="26.25" customHeight="1">
      <c r="B278" s="127" t="s">
        <v>382</v>
      </c>
      <c r="C278" s="128">
        <v>48101608</v>
      </c>
      <c r="D278" s="168" t="s">
        <v>367</v>
      </c>
    </row>
    <row r="279" spans="2:4" ht="26.25">
      <c r="B279" s="127" t="s">
        <v>383</v>
      </c>
      <c r="C279" s="128">
        <v>41111502</v>
      </c>
      <c r="D279" s="169"/>
    </row>
    <row r="280" spans="2:4" ht="26.25">
      <c r="B280" s="127" t="s">
        <v>384</v>
      </c>
      <c r="C280" s="128">
        <v>41112224</v>
      </c>
      <c r="D280" s="169"/>
    </row>
    <row r="281" spans="2:4" ht="26.25">
      <c r="B281" s="127" t="s">
        <v>385</v>
      </c>
      <c r="C281" s="128">
        <v>48102009</v>
      </c>
      <c r="D281" s="169"/>
    </row>
    <row r="282" spans="2:4" ht="26.25">
      <c r="B282" s="127" t="s">
        <v>386</v>
      </c>
      <c r="C282" s="128">
        <v>48102001</v>
      </c>
      <c r="D282" s="170"/>
    </row>
    <row r="283" spans="2:4" ht="120.75" customHeight="1">
      <c r="B283" s="129" t="s">
        <v>387</v>
      </c>
      <c r="C283" s="128">
        <v>42000000</v>
      </c>
      <c r="D283" s="122" t="s">
        <v>315</v>
      </c>
    </row>
    <row r="284" spans="2:4" ht="123" customHeight="1">
      <c r="B284" s="129" t="s">
        <v>388</v>
      </c>
      <c r="C284" s="128">
        <v>40101701</v>
      </c>
      <c r="D284" s="122" t="s">
        <v>315</v>
      </c>
    </row>
    <row r="285" spans="2:4" ht="121.5" customHeight="1">
      <c r="B285" s="129" t="s">
        <v>389</v>
      </c>
      <c r="C285" s="128">
        <v>24000000</v>
      </c>
      <c r="D285" s="122" t="s">
        <v>315</v>
      </c>
    </row>
    <row r="286" spans="2:4" ht="120" customHeight="1">
      <c r="B286" s="129" t="s">
        <v>390</v>
      </c>
      <c r="C286" s="128">
        <v>72100000</v>
      </c>
      <c r="D286" s="122" t="s">
        <v>315</v>
      </c>
    </row>
    <row r="287" spans="2:4" ht="119.25" customHeight="1">
      <c r="B287" s="129" t="s">
        <v>347</v>
      </c>
      <c r="C287" s="128">
        <v>85101707</v>
      </c>
      <c r="D287" s="122" t="s">
        <v>367</v>
      </c>
    </row>
    <row r="288" spans="2:4" ht="90">
      <c r="B288" s="129" t="s">
        <v>391</v>
      </c>
      <c r="C288" s="110">
        <v>43231513</v>
      </c>
      <c r="D288" s="122" t="s">
        <v>379</v>
      </c>
    </row>
    <row r="289" spans="2:4" ht="90">
      <c r="B289" s="129" t="s">
        <v>392</v>
      </c>
      <c r="C289" s="110">
        <v>43233004</v>
      </c>
      <c r="D289" s="122" t="s">
        <v>379</v>
      </c>
    </row>
    <row r="290" spans="2:4" ht="96" customHeight="1">
      <c r="B290" s="129" t="s">
        <v>393</v>
      </c>
      <c r="C290" s="110">
        <v>43233004</v>
      </c>
      <c r="D290" s="122" t="s">
        <v>379</v>
      </c>
    </row>
    <row r="291" spans="2:4" ht="96.75" customHeight="1">
      <c r="B291" s="129" t="s">
        <v>394</v>
      </c>
      <c r="C291" s="110">
        <v>43232304</v>
      </c>
      <c r="D291" s="122" t="s">
        <v>379</v>
      </c>
    </row>
    <row r="292" spans="2:4" ht="96" customHeight="1">
      <c r="B292" s="129" t="s">
        <v>395</v>
      </c>
      <c r="C292" s="110">
        <v>43231602</v>
      </c>
      <c r="D292" s="122" t="s">
        <v>379</v>
      </c>
    </row>
    <row r="293" spans="2:4" ht="176.25" customHeight="1">
      <c r="B293" s="129" t="s">
        <v>396</v>
      </c>
      <c r="C293" s="110">
        <v>43211501</v>
      </c>
      <c r="D293" s="126" t="s">
        <v>379</v>
      </c>
    </row>
    <row r="294" spans="2:4" ht="101.25" customHeight="1">
      <c r="B294" s="130" t="s">
        <v>397</v>
      </c>
      <c r="C294" s="128">
        <v>85101707</v>
      </c>
      <c r="D294" s="122" t="s">
        <v>379</v>
      </c>
    </row>
    <row r="295" spans="2:4" ht="96" customHeight="1">
      <c r="B295" s="129" t="s">
        <v>377</v>
      </c>
      <c r="C295" s="128">
        <v>85101707</v>
      </c>
      <c r="D295" s="122" t="s">
        <v>379</v>
      </c>
    </row>
  </sheetData>
  <sheetProtection/>
  <mergeCells count="3">
    <mergeCell ref="D278:D282"/>
    <mergeCell ref="F5:I9"/>
    <mergeCell ref="F11:I15"/>
  </mergeCells>
  <hyperlinks>
    <hyperlink ref="C8" r:id="rId1" display="WWW.ITAGUI.GOV.CO"/>
    <hyperlink ref="C11" r:id="rId2" display="contratacionitagui@gmail.com"/>
    <hyperlink ref="L191" r:id="rId3" display="julid13@yahoo.com   //  3152860679"/>
    <hyperlink ref="L192:L200" r:id="rId4" display="julid13@yahoo.com   //  3152860679"/>
  </hyperlinks>
  <printOptions/>
  <pageMargins left="0.7" right="0.7" top="0.75" bottom="0.75" header="0.3" footer="0.3"/>
  <pageSetup fitToHeight="0" fitToWidth="1" horizontalDpi="600" verticalDpi="600" orientation="landscape" paperSize="9" scale="52"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2016-01-20T17:08:46Z</cp:lastPrinted>
  <dcterms:created xsi:type="dcterms:W3CDTF">2012-12-10T15:58:41Z</dcterms:created>
  <dcterms:modified xsi:type="dcterms:W3CDTF">2016-01-28T22:33:06Z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